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1e7c6f36805af1/Løb/"/>
    </mc:Choice>
  </mc:AlternateContent>
  <xr:revisionPtr revIDLastSave="2324" documentId="8_{CBC07217-6D0B-4F32-AE09-245677F47520}" xr6:coauthVersionLast="47" xr6:coauthVersionMax="47" xr10:uidLastSave="{5E32D638-7334-7146-9C41-8281D52EAA17}"/>
  <bookViews>
    <workbookView xWindow="60" yWindow="500" windowWidth="25600" windowHeight="15820" xr2:uid="{08CB9A8A-2A82-4110-A642-EE7369AB0A72}"/>
  </bookViews>
  <sheets>
    <sheet name="Maraton" sheetId="1" r:id="rId1"/>
    <sheet name="Ultra" sheetId="3" r:id="rId2"/>
  </sheets>
  <definedNames>
    <definedName name="_xlnm._FilterDatabase" localSheetId="0" hidden="1">Maraton!$A$6:$I$107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7" i="1" l="1"/>
  <c r="E98" i="1"/>
  <c r="A106" i="1"/>
  <c r="A107" i="1"/>
  <c r="A108" i="1"/>
  <c r="A109" i="1"/>
  <c r="A110" i="1"/>
  <c r="A111" i="1"/>
  <c r="A112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E106" i="1"/>
  <c r="D4" i="1"/>
  <c r="L41" i="1"/>
  <c r="L42" i="1"/>
  <c r="L43" i="1"/>
  <c r="L45" i="1"/>
  <c r="L47" i="1"/>
  <c r="L48" i="1"/>
  <c r="L50" i="1"/>
  <c r="L51" i="1"/>
  <c r="L52" i="1"/>
  <c r="L53" i="1"/>
  <c r="L58" i="1"/>
  <c r="L61" i="1"/>
  <c r="L63" i="1"/>
  <c r="L68" i="1"/>
  <c r="E23" i="1"/>
  <c r="E25" i="1"/>
  <c r="E14" i="1"/>
  <c r="E19" i="1"/>
  <c r="L26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L37" i="1"/>
  <c r="P26" i="1"/>
  <c r="O26" i="1"/>
  <c r="N26" i="1"/>
  <c r="M2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50" i="1"/>
  <c r="E48" i="1"/>
  <c r="E47" i="1"/>
  <c r="F2" i="3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2" i="1"/>
  <c r="E21" i="1"/>
  <c r="E20" i="1"/>
  <c r="E18" i="1"/>
  <c r="E17" i="1"/>
  <c r="E16" i="1"/>
  <c r="E15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<sst xmlns="http://schemas.openxmlformats.org/spreadsheetml/2006/main" count="426" uniqueCount="115">
  <si>
    <t>Maraton-CV - Søren Nielsen (050468)</t>
  </si>
  <si>
    <t>Nummer</t>
  </si>
  <si>
    <t>Dato</t>
  </si>
  <si>
    <t>Løb</t>
  </si>
  <si>
    <t>Tid</t>
  </si>
  <si>
    <t>Gns/km</t>
  </si>
  <si>
    <t>Løbesko</t>
  </si>
  <si>
    <t>Rute</t>
  </si>
  <si>
    <t>Vejrlig</t>
  </si>
  <si>
    <t>Copenhagen Marathon</t>
  </si>
  <si>
    <t>Berlin Marathon</t>
  </si>
  <si>
    <t>Hamburg Marathon</t>
  </si>
  <si>
    <t>Paris Marathon</t>
  </si>
  <si>
    <t>Rome Marathon</t>
  </si>
  <si>
    <t>Humør Marathon</t>
  </si>
  <si>
    <t>Hoka Bondi 4</t>
  </si>
  <si>
    <t>Forholdsvis flad</t>
  </si>
  <si>
    <t>Meget flad</t>
  </si>
  <si>
    <t>Hoka Bondi 6</t>
  </si>
  <si>
    <t>Meget kuperet</t>
  </si>
  <si>
    <t>Lidt overskyet</t>
  </si>
  <si>
    <t>Solskin</t>
  </si>
  <si>
    <t>Regnvejr</t>
  </si>
  <si>
    <t>Meget varmt</t>
  </si>
  <si>
    <t>Varmt</t>
  </si>
  <si>
    <t>Fredskov Marathon i Knuthenborg</t>
  </si>
  <si>
    <t>Happy Marathon</t>
  </si>
  <si>
    <t>Overskyet og køligt</t>
  </si>
  <si>
    <t>Solskin og køligt</t>
  </si>
  <si>
    <t>Diset og mørkt</t>
  </si>
  <si>
    <t>Slagelse Marathon</t>
  </si>
  <si>
    <t>Køligt og lidt vind</t>
  </si>
  <si>
    <t>Solrigt</t>
  </si>
  <si>
    <t>Distance</t>
  </si>
  <si>
    <t xml:space="preserve">CPH 6 Hour Run </t>
  </si>
  <si>
    <t>Tosseløbs Cannonball</t>
  </si>
  <si>
    <t>Midt i Marathon</t>
  </si>
  <si>
    <t>Skiftende</t>
  </si>
  <si>
    <t>Lettere kuperet</t>
  </si>
  <si>
    <t>Hoka Bondi 7</t>
  </si>
  <si>
    <t>Gangergaardens Marathon</t>
  </si>
  <si>
    <t>The Upper Hill Marathon</t>
  </si>
  <si>
    <t>Noget kuperet</t>
  </si>
  <si>
    <t>Regionsløb - Nordjylland</t>
  </si>
  <si>
    <t>Regionsløb - Midtjylland</t>
  </si>
  <si>
    <t>Regionsløb - Hovedstaden</t>
  </si>
  <si>
    <t>Lidt kuperet</t>
  </si>
  <si>
    <t>Blæsende og køligt</t>
  </si>
  <si>
    <t>Kommuneløb - Syddjurs</t>
  </si>
  <si>
    <t>Kommuneløb - Aarhus</t>
  </si>
  <si>
    <t>Kommuneløb - Odder</t>
  </si>
  <si>
    <t>Kommentar</t>
  </si>
  <si>
    <t>Min første double</t>
  </si>
  <si>
    <t>Min første triple</t>
  </si>
  <si>
    <t>Første maraton efter blodprop 19/9-2021</t>
  </si>
  <si>
    <t>Første maraton efter ildebefindende og indlæggelse 31/8-2020</t>
  </si>
  <si>
    <t>Første cannonball-maraton. Blev lokket af David og Benjamin</t>
  </si>
  <si>
    <t>Mørkt og en smule regn</t>
  </si>
  <si>
    <t>Sportiganløbet</t>
  </si>
  <si>
    <t>Sædder Marathon</t>
  </si>
  <si>
    <t>Meget koldt og blæsende</t>
  </si>
  <si>
    <t>Koldt</t>
  </si>
  <si>
    <t>Koldt og glat</t>
  </si>
  <si>
    <t>Vestvoldsmarathon</t>
  </si>
  <si>
    <t>Borup Maraton</t>
  </si>
  <si>
    <t>Lidt vind og overskyet</t>
  </si>
  <si>
    <t>Regionsløb</t>
  </si>
  <si>
    <t>Mad &amp; Motion - Stillinge Marathon</t>
  </si>
  <si>
    <t>Solskin og blæsende</t>
  </si>
  <si>
    <t>År</t>
  </si>
  <si>
    <t>Dobbelt</t>
  </si>
  <si>
    <t>Tripel</t>
  </si>
  <si>
    <t>Total</t>
  </si>
  <si>
    <t>Antal løb</t>
  </si>
  <si>
    <t>Under 4.00</t>
  </si>
  <si>
    <t>Mellem 4.00 - 4.15</t>
  </si>
  <si>
    <t>Mellem 4.16 - 4.30</t>
  </si>
  <si>
    <t>Mellem 5.01 - 5.15</t>
  </si>
  <si>
    <t>Maraton</t>
  </si>
  <si>
    <t>Ultraløb</t>
  </si>
  <si>
    <t>Fredskov Marathon</t>
  </si>
  <si>
    <t>Gangergaardems Marathon</t>
  </si>
  <si>
    <t>Kommuneløb</t>
  </si>
  <si>
    <t>Borup Marathon</t>
  </si>
  <si>
    <t>5 på 5 dage</t>
  </si>
  <si>
    <t>Antal</t>
  </si>
  <si>
    <t>Skyet og lidt køligt</t>
  </si>
  <si>
    <t>Asics DS-Trainer</t>
  </si>
  <si>
    <t>Asics Nimbus</t>
  </si>
  <si>
    <t>Adidas Ride</t>
  </si>
  <si>
    <t>Mizuno</t>
  </si>
  <si>
    <t>Kommuneløb - Kalundborg</t>
  </si>
  <si>
    <t>Mellem 5.16 - 6.30</t>
  </si>
  <si>
    <t>Kommuneløb - Holbæk</t>
  </si>
  <si>
    <t>Solskin og lidt vind</t>
  </si>
  <si>
    <t>Kommuneløb - Odsherred</t>
  </si>
  <si>
    <t>New Balance 880</t>
  </si>
  <si>
    <t>Kommuneløb - Lemvig</t>
  </si>
  <si>
    <t>Første maraton efter styrt og operation af venstre storetå</t>
  </si>
  <si>
    <t>Overskyet og lidt regn</t>
  </si>
  <si>
    <t>Koldt og solskin</t>
  </si>
  <si>
    <t>Mellem 4.31 - 4.45</t>
  </si>
  <si>
    <t>Mellem 4.46 - 5.00</t>
  </si>
  <si>
    <t>Køligt</t>
  </si>
  <si>
    <t>Center of Zealand Cannonball</t>
  </si>
  <si>
    <t>Succes Maraton</t>
  </si>
  <si>
    <t>HCA Marathon</t>
  </si>
  <si>
    <t>Karise Marathon</t>
  </si>
  <si>
    <t>Sørby Marathon</t>
  </si>
  <si>
    <t>Run4700happiness</t>
  </si>
  <si>
    <t>Sol og meget varmt</t>
  </si>
  <si>
    <t>Ø Marathon</t>
  </si>
  <si>
    <t>Solskin og nogen vind</t>
  </si>
  <si>
    <t>Solskin og varmt</t>
  </si>
  <si>
    <t>Solskin og lidt regn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</si>
</sst>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1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0" fillId="0" borderId="0" xfId="0" applyNumberFormat="1" applyAlignment="1">
      <alignment horizontal="right"/>
    </xf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AD011-F103-441F-9889-73394B8EA168}">
  <dimension ref="A1:P112"/>
  <sheetViews>
    <sheetView tabSelected="1" topLeftCell="G11" zoomScaleNormal="100" workbookViewId="0">
      <selection activeCell="L26" sqref="L26"/>
    </sheetView>
  </sheetViews>
  <sheetFormatPr baseColWidth="10" defaultColWidth="8.83203125" defaultRowHeight="15" x14ac:dyDescent="0.2"/>
  <cols>
    <col min="1" max="1" width="9.1640625" style="3"/>
    <col min="2" max="2" width="13.6640625" customWidth="1"/>
    <col min="3" max="3" width="30.83203125" customWidth="1"/>
    <col min="4" max="4" width="9.83203125" bestFit="1" customWidth="1"/>
    <col min="5" max="5" width="9.83203125" customWidth="1"/>
    <col min="6" max="6" width="15.33203125" customWidth="1"/>
    <col min="7" max="7" width="15.5" customWidth="1"/>
    <col min="8" max="8" width="21.1640625" customWidth="1"/>
    <col min="9" max="9" width="48" customWidth="1"/>
    <col min="11" max="11" width="27.5" customWidth="1"/>
    <col min="12" max="13" width="12.5" customWidth="1"/>
    <col min="14" max="14" width="10.6640625" customWidth="1"/>
    <col min="16" max="16" width="14.83203125" customWidth="1"/>
  </cols>
  <sheetData>
    <row r="1" spans="1:16" x14ac:dyDescent="0.2">
      <c r="A1" s="23" t="s">
        <v>0</v>
      </c>
      <c r="B1" s="23"/>
      <c r="C1" s="23"/>
      <c r="D1" s="23"/>
      <c r="E1" s="7"/>
    </row>
    <row r="2" spans="1:16" x14ac:dyDescent="0.2">
      <c r="A2" s="23"/>
      <c r="B2" s="23"/>
      <c r="C2" s="23"/>
      <c r="D2" s="23"/>
      <c r="E2" s="7"/>
    </row>
    <row r="3" spans="1:16" x14ac:dyDescent="0.2">
      <c r="A3" s="7"/>
      <c r="B3" s="7"/>
      <c r="C3" s="7"/>
      <c r="D3" s="7"/>
      <c r="E3" s="7"/>
    </row>
    <row r="4" spans="1:16" x14ac:dyDescent="0.2">
      <c r="A4" s="7"/>
      <c r="B4" s="7"/>
      <c r="C4" s="7"/>
      <c r="D4" s="6">
        <f>AVERAGE(D7:D110)</f>
        <v>0.20553607444077737</v>
      </c>
      <c r="E4" s="6"/>
    </row>
    <row r="5" spans="1:16" x14ac:dyDescent="0.2">
      <c r="A5" s="7"/>
      <c r="B5" s="7"/>
      <c r="C5" s="7"/>
      <c r="D5" s="7"/>
      <c r="E5" s="7"/>
    </row>
    <row r="6" spans="1:16" x14ac:dyDescent="0.2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51</v>
      </c>
      <c r="K6" s="15" t="s">
        <v>69</v>
      </c>
      <c r="L6" s="18" t="s">
        <v>78</v>
      </c>
      <c r="M6" s="15" t="s">
        <v>79</v>
      </c>
      <c r="N6" s="15" t="s">
        <v>70</v>
      </c>
      <c r="O6" s="15" t="s">
        <v>71</v>
      </c>
      <c r="P6" s="15" t="s">
        <v>84</v>
      </c>
    </row>
    <row r="7" spans="1:16" x14ac:dyDescent="0.2">
      <c r="A7" s="4">
        <v>1</v>
      </c>
      <c r="B7" s="2">
        <v>35932</v>
      </c>
      <c r="C7" t="s">
        <v>9</v>
      </c>
      <c r="D7" s="1">
        <v>0.2069212962962963</v>
      </c>
      <c r="E7" s="1">
        <f t="shared" ref="E7:E42" si="0">D7/42.195</f>
        <v>4.903929287742536E-3</v>
      </c>
      <c r="K7" s="14">
        <v>1998</v>
      </c>
      <c r="L7" s="5">
        <v>1</v>
      </c>
    </row>
    <row r="8" spans="1:16" x14ac:dyDescent="0.2">
      <c r="A8" s="4">
        <f>(A7+1)</f>
        <v>2</v>
      </c>
      <c r="B8" s="2">
        <v>36296</v>
      </c>
      <c r="C8" t="s">
        <v>9</v>
      </c>
      <c r="D8" s="1">
        <v>0.16590277777777776</v>
      </c>
      <c r="E8" s="1">
        <f t="shared" si="0"/>
        <v>3.9318112993903956E-3</v>
      </c>
      <c r="K8" s="14">
        <v>1999</v>
      </c>
      <c r="L8" s="5">
        <v>2</v>
      </c>
    </row>
    <row r="9" spans="1:16" x14ac:dyDescent="0.2">
      <c r="A9" s="4">
        <f t="shared" ref="A9:A72" si="1">(A8+1)</f>
        <v>3</v>
      </c>
      <c r="B9" s="2">
        <v>36429</v>
      </c>
      <c r="C9" t="s">
        <v>10</v>
      </c>
      <c r="D9" s="1">
        <v>0.15368055555555557</v>
      </c>
      <c r="E9" s="1">
        <f t="shared" si="0"/>
        <v>3.6421508604231679E-3</v>
      </c>
      <c r="K9" s="14">
        <v>2000</v>
      </c>
      <c r="L9" s="5">
        <v>3</v>
      </c>
    </row>
    <row r="10" spans="1:16" x14ac:dyDescent="0.2">
      <c r="A10" s="4">
        <f t="shared" si="1"/>
        <v>4</v>
      </c>
      <c r="B10" s="2">
        <v>36632</v>
      </c>
      <c r="C10" t="s">
        <v>11</v>
      </c>
      <c r="D10" s="1">
        <v>0.14656250000000001</v>
      </c>
      <c r="E10" s="1">
        <f t="shared" si="0"/>
        <v>3.4734565706837305E-3</v>
      </c>
      <c r="F10" t="s">
        <v>87</v>
      </c>
      <c r="K10" s="14">
        <v>2001</v>
      </c>
      <c r="L10" s="5">
        <v>4</v>
      </c>
    </row>
    <row r="11" spans="1:16" x14ac:dyDescent="0.2">
      <c r="A11" s="4">
        <f t="shared" si="1"/>
        <v>5</v>
      </c>
      <c r="B11" s="2">
        <v>36667</v>
      </c>
      <c r="C11" t="s">
        <v>9</v>
      </c>
      <c r="D11" s="1">
        <v>0.14717592592592593</v>
      </c>
      <c r="E11" s="1">
        <f t="shared" si="0"/>
        <v>3.4879944525637143E-3</v>
      </c>
      <c r="F11" t="s">
        <v>87</v>
      </c>
      <c r="K11" s="14">
        <v>2002</v>
      </c>
      <c r="L11" s="5">
        <v>3</v>
      </c>
    </row>
    <row r="12" spans="1:16" x14ac:dyDescent="0.2">
      <c r="A12" s="4">
        <f t="shared" si="1"/>
        <v>6</v>
      </c>
      <c r="B12" s="2">
        <v>36626</v>
      </c>
      <c r="C12" t="s">
        <v>10</v>
      </c>
      <c r="D12" s="1">
        <v>0.15281249999999999</v>
      </c>
      <c r="E12" s="1">
        <f t="shared" si="0"/>
        <v>3.6215783860646992E-3</v>
      </c>
      <c r="F12" t="s">
        <v>88</v>
      </c>
      <c r="K12" s="14">
        <v>2003</v>
      </c>
      <c r="L12" s="5">
        <v>2</v>
      </c>
    </row>
    <row r="13" spans="1:16" x14ac:dyDescent="0.2">
      <c r="A13" s="4">
        <f t="shared" si="1"/>
        <v>7</v>
      </c>
      <c r="B13" s="2">
        <v>36989</v>
      </c>
      <c r="C13" t="s">
        <v>12</v>
      </c>
      <c r="D13" s="1">
        <v>0.15457175925925926</v>
      </c>
      <c r="E13" s="1">
        <f t="shared" si="0"/>
        <v>3.6632719340978612E-3</v>
      </c>
      <c r="F13" t="s">
        <v>89</v>
      </c>
      <c r="K13" s="14">
        <v>2004</v>
      </c>
      <c r="L13" s="5">
        <v>2</v>
      </c>
    </row>
    <row r="14" spans="1:16" x14ac:dyDescent="0.2">
      <c r="A14" s="4">
        <f t="shared" si="1"/>
        <v>8</v>
      </c>
      <c r="B14" s="2">
        <v>37003</v>
      </c>
      <c r="C14" t="s">
        <v>11</v>
      </c>
      <c r="D14" s="1">
        <v>0.16479166666666667</v>
      </c>
      <c r="E14" s="1">
        <f t="shared" si="0"/>
        <v>3.9054785322115574E-3</v>
      </c>
      <c r="F14" t="s">
        <v>89</v>
      </c>
      <c r="K14" s="14">
        <v>2005</v>
      </c>
      <c r="L14" s="5">
        <v>1</v>
      </c>
    </row>
    <row r="15" spans="1:16" x14ac:dyDescent="0.2">
      <c r="A15" s="4">
        <f t="shared" si="1"/>
        <v>9</v>
      </c>
      <c r="B15" s="2">
        <v>37031</v>
      </c>
      <c r="C15" t="s">
        <v>9</v>
      </c>
      <c r="D15" s="1">
        <v>0.14465277777777777</v>
      </c>
      <c r="E15" s="1">
        <f t="shared" si="0"/>
        <v>3.4281971270951005E-3</v>
      </c>
      <c r="F15" t="s">
        <v>89</v>
      </c>
      <c r="K15" s="14">
        <v>2006</v>
      </c>
      <c r="L15" s="5">
        <v>1</v>
      </c>
    </row>
    <row r="16" spans="1:16" x14ac:dyDescent="0.2">
      <c r="A16" s="4">
        <f t="shared" si="1"/>
        <v>10</v>
      </c>
      <c r="B16" s="2">
        <v>37178</v>
      </c>
      <c r="C16" t="s">
        <v>106</v>
      </c>
      <c r="D16" s="1">
        <v>0.15269675925925927</v>
      </c>
      <c r="E16" s="1">
        <f t="shared" si="0"/>
        <v>3.6188353894835708E-3</v>
      </c>
      <c r="F16" t="s">
        <v>88</v>
      </c>
      <c r="K16" s="14">
        <v>2008</v>
      </c>
      <c r="L16" s="5">
        <v>1</v>
      </c>
    </row>
    <row r="17" spans="1:16" x14ac:dyDescent="0.2">
      <c r="A17" s="4">
        <f t="shared" si="1"/>
        <v>11</v>
      </c>
      <c r="B17" s="2">
        <v>37339</v>
      </c>
      <c r="C17" t="s">
        <v>13</v>
      </c>
      <c r="D17" s="1">
        <v>0.15571759259259257</v>
      </c>
      <c r="E17" s="1">
        <f t="shared" si="0"/>
        <v>3.6904276002510386E-3</v>
      </c>
      <c r="F17" t="s">
        <v>88</v>
      </c>
      <c r="K17" s="14">
        <v>2009</v>
      </c>
      <c r="L17" s="5">
        <v>1</v>
      </c>
    </row>
    <row r="18" spans="1:16" x14ac:dyDescent="0.2">
      <c r="A18" s="4">
        <f t="shared" si="1"/>
        <v>12</v>
      </c>
      <c r="B18" s="2">
        <v>37402</v>
      </c>
      <c r="C18" t="s">
        <v>9</v>
      </c>
      <c r="D18" s="1">
        <v>0.15533564814814815</v>
      </c>
      <c r="E18" s="1">
        <f t="shared" si="0"/>
        <v>3.6813757115333134E-3</v>
      </c>
      <c r="F18" t="s">
        <v>89</v>
      </c>
      <c r="K18" s="14">
        <v>2015</v>
      </c>
      <c r="L18" s="5">
        <v>1</v>
      </c>
      <c r="M18" s="5">
        <v>1</v>
      </c>
      <c r="N18" s="5"/>
      <c r="O18" s="5"/>
      <c r="P18" s="5"/>
    </row>
    <row r="19" spans="1:16" x14ac:dyDescent="0.2">
      <c r="A19" s="4">
        <f t="shared" si="1"/>
        <v>13</v>
      </c>
      <c r="B19" s="2">
        <v>37542</v>
      </c>
      <c r="C19" t="s">
        <v>106</v>
      </c>
      <c r="D19" s="1">
        <v>0.15159722222222222</v>
      </c>
      <c r="E19" s="1">
        <f t="shared" si="0"/>
        <v>3.5927769219628444E-3</v>
      </c>
      <c r="F19" t="s">
        <v>89</v>
      </c>
      <c r="K19" s="14">
        <v>2017</v>
      </c>
      <c r="L19" s="5">
        <v>2</v>
      </c>
      <c r="M19" s="5"/>
      <c r="N19" s="5"/>
      <c r="O19" s="5"/>
      <c r="P19" s="5"/>
    </row>
    <row r="20" spans="1:16" x14ac:dyDescent="0.2">
      <c r="A20" s="4">
        <f t="shared" si="1"/>
        <v>14</v>
      </c>
      <c r="B20" s="2">
        <v>37759</v>
      </c>
      <c r="C20" t="s">
        <v>9</v>
      </c>
      <c r="D20" s="1">
        <v>0.16171296296296298</v>
      </c>
      <c r="E20" s="1">
        <f t="shared" si="0"/>
        <v>3.8325148231535245E-3</v>
      </c>
      <c r="F20" t="s">
        <v>88</v>
      </c>
      <c r="K20" s="14">
        <v>2018</v>
      </c>
      <c r="L20" s="5">
        <v>1</v>
      </c>
      <c r="M20" s="5"/>
      <c r="N20" s="5"/>
      <c r="O20" s="5"/>
      <c r="P20" s="5"/>
    </row>
    <row r="21" spans="1:16" x14ac:dyDescent="0.2">
      <c r="A21" s="4">
        <f t="shared" si="1"/>
        <v>15</v>
      </c>
      <c r="B21" s="2">
        <v>37906</v>
      </c>
      <c r="C21" t="s">
        <v>106</v>
      </c>
      <c r="D21" s="1">
        <v>0.15653935185185186</v>
      </c>
      <c r="E21" s="1">
        <f t="shared" si="0"/>
        <v>3.7099028759770554E-3</v>
      </c>
      <c r="F21" t="s">
        <v>88</v>
      </c>
      <c r="K21" s="14">
        <v>2019</v>
      </c>
      <c r="L21" s="5">
        <v>15</v>
      </c>
      <c r="M21" s="5"/>
      <c r="N21" s="5"/>
      <c r="O21" s="5"/>
      <c r="P21" s="5"/>
    </row>
    <row r="22" spans="1:16" x14ac:dyDescent="0.2">
      <c r="A22" s="4">
        <f t="shared" si="1"/>
        <v>16</v>
      </c>
      <c r="B22" s="2">
        <v>38095</v>
      </c>
      <c r="C22" t="s">
        <v>11</v>
      </c>
      <c r="D22" s="1">
        <v>0.17059027777777777</v>
      </c>
      <c r="E22" s="1">
        <f t="shared" si="0"/>
        <v>4.042902660926123E-3</v>
      </c>
      <c r="F22" t="s">
        <v>90</v>
      </c>
      <c r="K22" s="14">
        <v>2020</v>
      </c>
      <c r="L22" s="5">
        <v>9</v>
      </c>
      <c r="M22" s="17"/>
      <c r="N22" s="5"/>
      <c r="O22" s="5"/>
      <c r="P22" s="5"/>
    </row>
    <row r="23" spans="1:16" x14ac:dyDescent="0.2">
      <c r="A23" s="4">
        <f t="shared" si="1"/>
        <v>17</v>
      </c>
      <c r="B23" s="2">
        <v>38123</v>
      </c>
      <c r="C23" t="s">
        <v>9</v>
      </c>
      <c r="D23" s="1">
        <v>0.16892361111111109</v>
      </c>
      <c r="E23" s="1">
        <f t="shared" si="0"/>
        <v>4.0034035101578647E-3</v>
      </c>
      <c r="F23" t="s">
        <v>90</v>
      </c>
      <c r="K23" s="14">
        <v>2021</v>
      </c>
      <c r="L23" s="5">
        <v>18</v>
      </c>
      <c r="M23" s="17"/>
      <c r="N23" s="5">
        <v>1</v>
      </c>
      <c r="O23" s="5">
        <v>1</v>
      </c>
      <c r="P23" s="5"/>
    </row>
    <row r="24" spans="1:16" x14ac:dyDescent="0.2">
      <c r="A24" s="4">
        <f t="shared" si="1"/>
        <v>18</v>
      </c>
      <c r="B24" s="2">
        <v>38466</v>
      </c>
      <c r="C24" t="s">
        <v>11</v>
      </c>
      <c r="D24" s="1">
        <v>0.1857523148148148</v>
      </c>
      <c r="E24" s="1">
        <f t="shared" si="0"/>
        <v>4.4022352130540301E-3</v>
      </c>
      <c r="F24" t="s">
        <v>88</v>
      </c>
      <c r="K24" s="14">
        <v>2022</v>
      </c>
      <c r="L24" s="4">
        <v>17</v>
      </c>
      <c r="M24" s="17"/>
      <c r="N24" s="5"/>
      <c r="O24" s="5">
        <v>1</v>
      </c>
      <c r="P24" s="5"/>
    </row>
    <row r="25" spans="1:16" x14ac:dyDescent="0.2">
      <c r="A25" s="4">
        <f t="shared" si="1"/>
        <v>19</v>
      </c>
      <c r="B25" s="2">
        <v>38830</v>
      </c>
      <c r="C25" t="s">
        <v>11</v>
      </c>
      <c r="D25" s="1">
        <v>0.17031250000000001</v>
      </c>
      <c r="E25" s="1">
        <f t="shared" si="0"/>
        <v>4.0363194691314134E-3</v>
      </c>
      <c r="F25" t="s">
        <v>88</v>
      </c>
      <c r="K25" s="14">
        <v>2023</v>
      </c>
      <c r="L25" s="4">
        <v>17</v>
      </c>
      <c r="M25" s="17"/>
      <c r="N25" s="5"/>
      <c r="O25" s="5"/>
      <c r="P25" s="5"/>
    </row>
    <row r="26" spans="1:16" x14ac:dyDescent="0.2">
      <c r="A26" s="4">
        <f t="shared" si="1"/>
        <v>20</v>
      </c>
      <c r="B26" s="2">
        <v>39719</v>
      </c>
      <c r="C26" t="s">
        <v>10</v>
      </c>
      <c r="D26" s="1">
        <v>0.17974537037037039</v>
      </c>
      <c r="E26" s="1">
        <f t="shared" si="0"/>
        <v>4.2598736904934324E-3</v>
      </c>
      <c r="F26" t="s">
        <v>88</v>
      </c>
      <c r="K26" s="14" t="s">
        <v>72</v>
      </c>
      <c r="L26" s="16">
        <f>SUM(L7:L25)</f>
        <v>101</v>
      </c>
      <c r="M26" s="16">
        <f>SUM(M18:M23)</f>
        <v>1</v>
      </c>
      <c r="N26" s="16">
        <f>SUM(N18:N23)</f>
        <v>1</v>
      </c>
      <c r="O26" s="16">
        <f>SUM(O18:O24)</f>
        <v>2</v>
      </c>
      <c r="P26" s="16">
        <f>SUM(P18:P23)</f>
        <v>0</v>
      </c>
    </row>
    <row r="27" spans="1:16" x14ac:dyDescent="0.2">
      <c r="A27" s="4">
        <f t="shared" si="1"/>
        <v>21</v>
      </c>
      <c r="B27" s="2">
        <v>39957</v>
      </c>
      <c r="C27" t="s">
        <v>9</v>
      </c>
      <c r="D27" s="1">
        <v>0.16446759259259261</v>
      </c>
      <c r="E27" s="1">
        <f t="shared" si="0"/>
        <v>3.8977981417843964E-3</v>
      </c>
      <c r="F27" t="s">
        <v>88</v>
      </c>
    </row>
    <row r="28" spans="1:16" x14ac:dyDescent="0.2">
      <c r="A28" s="4">
        <f t="shared" si="1"/>
        <v>22</v>
      </c>
      <c r="B28" s="2">
        <v>42274</v>
      </c>
      <c r="C28" t="s">
        <v>10</v>
      </c>
      <c r="D28" s="1">
        <v>0.18175925925925926</v>
      </c>
      <c r="E28" s="1">
        <f t="shared" si="0"/>
        <v>4.3076018310050776E-3</v>
      </c>
      <c r="F28" t="s">
        <v>88</v>
      </c>
    </row>
    <row r="29" spans="1:16" x14ac:dyDescent="0.2">
      <c r="A29" s="4">
        <f t="shared" si="1"/>
        <v>23</v>
      </c>
      <c r="B29" s="2">
        <v>42925</v>
      </c>
      <c r="C29" t="s">
        <v>14</v>
      </c>
      <c r="D29" s="1">
        <v>0.18425925925925926</v>
      </c>
      <c r="E29" s="1">
        <f t="shared" si="0"/>
        <v>4.3668505571574654E-3</v>
      </c>
      <c r="F29" t="s">
        <v>15</v>
      </c>
      <c r="G29" t="s">
        <v>16</v>
      </c>
      <c r="I29" t="s">
        <v>56</v>
      </c>
      <c r="K29" s="11" t="s">
        <v>4</v>
      </c>
      <c r="L29" s="11" t="s">
        <v>73</v>
      </c>
    </row>
    <row r="30" spans="1:16" x14ac:dyDescent="0.2">
      <c r="A30" s="4">
        <f t="shared" si="1"/>
        <v>24</v>
      </c>
      <c r="B30" s="2">
        <v>43002</v>
      </c>
      <c r="C30" t="s">
        <v>10</v>
      </c>
      <c r="D30" s="1">
        <v>0.18157407407407408</v>
      </c>
      <c r="E30" s="1">
        <f t="shared" si="0"/>
        <v>4.3032130364752718E-3</v>
      </c>
      <c r="F30" t="s">
        <v>15</v>
      </c>
      <c r="G30" t="s">
        <v>17</v>
      </c>
      <c r="K30" s="13" t="s">
        <v>74</v>
      </c>
      <c r="L30" s="10">
        <v>15</v>
      </c>
    </row>
    <row r="31" spans="1:16" x14ac:dyDescent="0.2">
      <c r="A31" s="4">
        <f t="shared" si="1"/>
        <v>25</v>
      </c>
      <c r="B31" s="2">
        <v>43359</v>
      </c>
      <c r="C31" t="s">
        <v>10</v>
      </c>
      <c r="D31" s="1">
        <v>0.17556712962962961</v>
      </c>
      <c r="E31" s="1">
        <f t="shared" si="0"/>
        <v>4.1608515139146731E-3</v>
      </c>
      <c r="F31" t="s">
        <v>18</v>
      </c>
      <c r="G31" t="s">
        <v>17</v>
      </c>
      <c r="K31" s="13" t="s">
        <v>75</v>
      </c>
      <c r="L31" s="10">
        <v>4</v>
      </c>
    </row>
    <row r="32" spans="1:16" x14ac:dyDescent="0.2">
      <c r="A32" s="4">
        <f t="shared" si="1"/>
        <v>26</v>
      </c>
      <c r="B32" s="2">
        <v>43541</v>
      </c>
      <c r="C32" t="s">
        <v>35</v>
      </c>
      <c r="D32" s="1">
        <v>0.20017361111111112</v>
      </c>
      <c r="E32" s="1">
        <f t="shared" si="0"/>
        <v>4.7440125870627115E-3</v>
      </c>
      <c r="F32" t="s">
        <v>18</v>
      </c>
      <c r="G32" t="s">
        <v>46</v>
      </c>
      <c r="H32" t="s">
        <v>20</v>
      </c>
      <c r="I32" t="s">
        <v>54</v>
      </c>
      <c r="K32" s="13" t="s">
        <v>76</v>
      </c>
      <c r="L32" s="10">
        <v>5</v>
      </c>
    </row>
    <row r="33" spans="1:13" x14ac:dyDescent="0.2">
      <c r="A33" s="4">
        <f t="shared" si="1"/>
        <v>27</v>
      </c>
      <c r="B33" s="2">
        <v>43573</v>
      </c>
      <c r="C33" t="s">
        <v>35</v>
      </c>
      <c r="D33" s="1">
        <v>0.19978009259259258</v>
      </c>
      <c r="E33" s="1">
        <f t="shared" si="0"/>
        <v>4.7346863986868727E-3</v>
      </c>
      <c r="F33" t="s">
        <v>18</v>
      </c>
      <c r="G33" t="s">
        <v>46</v>
      </c>
      <c r="H33" t="s">
        <v>21</v>
      </c>
      <c r="K33" s="13" t="s">
        <v>101</v>
      </c>
      <c r="L33" s="10">
        <v>5</v>
      </c>
    </row>
    <row r="34" spans="1:13" x14ac:dyDescent="0.2">
      <c r="A34" s="4">
        <f t="shared" si="1"/>
        <v>28</v>
      </c>
      <c r="B34" s="2">
        <v>43602</v>
      </c>
      <c r="C34" t="s">
        <v>35</v>
      </c>
      <c r="D34" s="1">
        <v>0.19721064814814815</v>
      </c>
      <c r="E34" s="1">
        <f t="shared" si="0"/>
        <v>4.6737918745858075E-3</v>
      </c>
      <c r="F34" t="s">
        <v>18</v>
      </c>
      <c r="G34" t="s">
        <v>46</v>
      </c>
      <c r="H34" t="s">
        <v>22</v>
      </c>
      <c r="K34" s="13" t="s">
        <v>102</v>
      </c>
      <c r="L34" s="10">
        <v>18</v>
      </c>
    </row>
    <row r="35" spans="1:13" x14ac:dyDescent="0.2">
      <c r="A35" s="4">
        <f t="shared" si="1"/>
        <v>29</v>
      </c>
      <c r="B35" s="2">
        <v>43645</v>
      </c>
      <c r="C35" t="s">
        <v>14</v>
      </c>
      <c r="D35" s="1">
        <v>0.22819444444444445</v>
      </c>
      <c r="E35" s="1">
        <f t="shared" si="0"/>
        <v>5.408092059354057E-3</v>
      </c>
      <c r="F35" t="s">
        <v>18</v>
      </c>
      <c r="G35" t="s">
        <v>16</v>
      </c>
      <c r="H35" t="s">
        <v>23</v>
      </c>
      <c r="K35" s="13" t="s">
        <v>77</v>
      </c>
      <c r="L35" s="10">
        <v>24</v>
      </c>
    </row>
    <row r="36" spans="1:13" x14ac:dyDescent="0.2">
      <c r="A36" s="4">
        <f t="shared" si="1"/>
        <v>30</v>
      </c>
      <c r="B36" s="2">
        <v>43676</v>
      </c>
      <c r="C36" t="s">
        <v>35</v>
      </c>
      <c r="D36" s="1">
        <v>0.22876157407407408</v>
      </c>
      <c r="E36" s="1">
        <f t="shared" si="0"/>
        <v>5.4215327426015893E-3</v>
      </c>
      <c r="F36" t="s">
        <v>18</v>
      </c>
      <c r="G36" t="s">
        <v>46</v>
      </c>
      <c r="H36" t="s">
        <v>23</v>
      </c>
      <c r="K36" s="13" t="s">
        <v>92</v>
      </c>
      <c r="L36" s="10">
        <v>30</v>
      </c>
    </row>
    <row r="37" spans="1:13" x14ac:dyDescent="0.2">
      <c r="A37" s="4">
        <f t="shared" si="1"/>
        <v>31</v>
      </c>
      <c r="B37" s="2">
        <v>43687</v>
      </c>
      <c r="C37" t="s">
        <v>14</v>
      </c>
      <c r="D37" s="1">
        <v>0.24729166666666669</v>
      </c>
      <c r="E37" s="1">
        <f t="shared" si="0"/>
        <v>5.8606864952403526E-3</v>
      </c>
      <c r="F37" t="s">
        <v>18</v>
      </c>
      <c r="G37" t="s">
        <v>16</v>
      </c>
      <c r="H37" t="s">
        <v>24</v>
      </c>
      <c r="K37" s="12" t="s">
        <v>72</v>
      </c>
      <c r="L37" s="12">
        <f>SUM(L30:L36)</f>
        <v>101</v>
      </c>
    </row>
    <row r="38" spans="1:13" x14ac:dyDescent="0.2">
      <c r="A38" s="4">
        <f t="shared" si="1"/>
        <v>32</v>
      </c>
      <c r="B38" s="2">
        <v>43709</v>
      </c>
      <c r="C38" t="s">
        <v>25</v>
      </c>
      <c r="D38" s="1">
        <v>0.19633101851851853</v>
      </c>
      <c r="E38" s="1">
        <f t="shared" si="0"/>
        <v>4.6529451005692269E-3</v>
      </c>
      <c r="F38" t="s">
        <v>18</v>
      </c>
      <c r="G38" t="s">
        <v>16</v>
      </c>
      <c r="H38" t="s">
        <v>21</v>
      </c>
    </row>
    <row r="39" spans="1:13" x14ac:dyDescent="0.2">
      <c r="A39" s="4">
        <f t="shared" si="1"/>
        <v>33</v>
      </c>
      <c r="B39" s="2">
        <v>43715</v>
      </c>
      <c r="C39" t="s">
        <v>35</v>
      </c>
      <c r="D39" s="1">
        <v>0.1996759259259259</v>
      </c>
      <c r="E39" s="1">
        <f t="shared" si="0"/>
        <v>4.7322177017638557E-3</v>
      </c>
      <c r="F39" t="s">
        <v>18</v>
      </c>
      <c r="G39" t="s">
        <v>46</v>
      </c>
      <c r="H39" t="s">
        <v>21</v>
      </c>
      <c r="M39" s="20"/>
    </row>
    <row r="40" spans="1:13" x14ac:dyDescent="0.2">
      <c r="A40" s="4">
        <f t="shared" si="1"/>
        <v>34</v>
      </c>
      <c r="B40" s="2">
        <v>43737</v>
      </c>
      <c r="C40" t="s">
        <v>10</v>
      </c>
      <c r="D40" s="1">
        <v>0.19255787037037039</v>
      </c>
      <c r="E40" s="1">
        <f t="shared" si="0"/>
        <v>4.5635234120244197E-3</v>
      </c>
      <c r="F40" t="s">
        <v>18</v>
      </c>
      <c r="G40" t="s">
        <v>16</v>
      </c>
      <c r="H40" t="s">
        <v>22</v>
      </c>
      <c r="K40" s="11" t="s">
        <v>3</v>
      </c>
      <c r="L40" s="19" t="s">
        <v>85</v>
      </c>
      <c r="M40" s="21"/>
    </row>
    <row r="41" spans="1:13" x14ac:dyDescent="0.2">
      <c r="A41" s="4">
        <f t="shared" si="1"/>
        <v>35</v>
      </c>
      <c r="B41" s="2">
        <v>43765</v>
      </c>
      <c r="C41" t="s">
        <v>35</v>
      </c>
      <c r="D41" s="1">
        <v>0.21373842592592593</v>
      </c>
      <c r="E41" s="1">
        <f t="shared" si="0"/>
        <v>5.0654917863710378E-3</v>
      </c>
      <c r="F41" t="s">
        <v>18</v>
      </c>
      <c r="G41" t="s">
        <v>16</v>
      </c>
      <c r="H41" t="s">
        <v>21</v>
      </c>
      <c r="K41" t="s">
        <v>9</v>
      </c>
      <c r="L41">
        <f>COUNTIF(A1:D110,C7)</f>
        <v>8</v>
      </c>
      <c r="M41">
        <v>1</v>
      </c>
    </row>
    <row r="42" spans="1:13" x14ac:dyDescent="0.2">
      <c r="A42" s="4">
        <f t="shared" si="1"/>
        <v>36</v>
      </c>
      <c r="B42" s="2">
        <v>43778</v>
      </c>
      <c r="C42" t="s">
        <v>26</v>
      </c>
      <c r="D42" s="1">
        <v>0.20738425925925927</v>
      </c>
      <c r="E42" s="1">
        <f t="shared" si="0"/>
        <v>4.9149012740670522E-3</v>
      </c>
      <c r="F42" t="s">
        <v>18</v>
      </c>
      <c r="G42" t="s">
        <v>16</v>
      </c>
      <c r="H42" t="s">
        <v>21</v>
      </c>
      <c r="K42" t="s">
        <v>10</v>
      </c>
      <c r="L42">
        <f>COUNTIF(A1:D110,C9)</f>
        <v>8</v>
      </c>
      <c r="M42">
        <f>M41+1</f>
        <v>2</v>
      </c>
    </row>
    <row r="43" spans="1:13" x14ac:dyDescent="0.2">
      <c r="A43" s="4">
        <f t="shared" si="1"/>
        <v>37</v>
      </c>
      <c r="B43" s="2">
        <v>43788</v>
      </c>
      <c r="C43" t="s">
        <v>35</v>
      </c>
      <c r="D43" s="1">
        <v>0.20273148148148148</v>
      </c>
      <c r="E43" s="1">
        <f t="shared" ref="E43:E74" si="2">D43/42.195</f>
        <v>4.8046328115056635E-3</v>
      </c>
      <c r="F43" t="s">
        <v>18</v>
      </c>
      <c r="G43" t="s">
        <v>46</v>
      </c>
      <c r="H43" t="s">
        <v>27</v>
      </c>
      <c r="K43" t="s">
        <v>11</v>
      </c>
      <c r="L43">
        <f>COUNTIF(A1:D110,C10)</f>
        <v>5</v>
      </c>
      <c r="M43">
        <f t="shared" ref="M43:M60" si="3">M42+1</f>
        <v>3</v>
      </c>
    </row>
    <row r="44" spans="1:13" x14ac:dyDescent="0.2">
      <c r="A44" s="4">
        <f t="shared" si="1"/>
        <v>38</v>
      </c>
      <c r="B44" s="2">
        <v>43809</v>
      </c>
      <c r="C44" t="s">
        <v>35</v>
      </c>
      <c r="D44" s="1">
        <v>0.20231481481481484</v>
      </c>
      <c r="E44" s="1">
        <f t="shared" si="2"/>
        <v>4.7947580238135992E-3</v>
      </c>
      <c r="F44" t="s">
        <v>18</v>
      </c>
      <c r="G44" t="s">
        <v>46</v>
      </c>
      <c r="H44" t="s">
        <v>28</v>
      </c>
      <c r="K44" t="s">
        <v>12</v>
      </c>
      <c r="L44">
        <v>1</v>
      </c>
      <c r="M44">
        <f t="shared" si="3"/>
        <v>4</v>
      </c>
    </row>
    <row r="45" spans="1:13" x14ac:dyDescent="0.2">
      <c r="A45" s="4">
        <f t="shared" si="1"/>
        <v>39</v>
      </c>
      <c r="B45" s="2">
        <v>43819</v>
      </c>
      <c r="C45" t="s">
        <v>35</v>
      </c>
      <c r="D45" s="1">
        <v>0.21050925925925926</v>
      </c>
      <c r="E45" s="1">
        <f t="shared" si="2"/>
        <v>4.9889621817575365E-3</v>
      </c>
      <c r="F45" t="s">
        <v>18</v>
      </c>
      <c r="G45" t="s">
        <v>46</v>
      </c>
      <c r="H45" t="s">
        <v>29</v>
      </c>
      <c r="K45" t="s">
        <v>106</v>
      </c>
      <c r="L45">
        <f>COUNTIF(A1:D110,C16)</f>
        <v>3</v>
      </c>
      <c r="M45">
        <f t="shared" si="3"/>
        <v>5</v>
      </c>
    </row>
    <row r="46" spans="1:13" x14ac:dyDescent="0.2">
      <c r="A46" s="4">
        <f t="shared" si="1"/>
        <v>40</v>
      </c>
      <c r="B46" s="2">
        <v>43826</v>
      </c>
      <c r="C46" t="s">
        <v>30</v>
      </c>
      <c r="D46" s="1">
        <v>0.22809027777777779</v>
      </c>
      <c r="E46" s="1">
        <f t="shared" si="2"/>
        <v>5.4056233624310418E-3</v>
      </c>
      <c r="F46" t="s">
        <v>18</v>
      </c>
      <c r="G46" t="s">
        <v>16</v>
      </c>
      <c r="H46" t="s">
        <v>28</v>
      </c>
      <c r="K46" t="s">
        <v>13</v>
      </c>
      <c r="L46">
        <v>1</v>
      </c>
      <c r="M46">
        <f t="shared" si="3"/>
        <v>6</v>
      </c>
    </row>
    <row r="47" spans="1:13" x14ac:dyDescent="0.2">
      <c r="A47" s="4">
        <f t="shared" si="1"/>
        <v>41</v>
      </c>
      <c r="B47" s="2">
        <v>43841</v>
      </c>
      <c r="C47" t="s">
        <v>35</v>
      </c>
      <c r="D47" s="1">
        <v>0.19600694444444444</v>
      </c>
      <c r="E47" s="1">
        <f t="shared" si="2"/>
        <v>4.6452647101420655E-3</v>
      </c>
      <c r="F47" t="s">
        <v>18</v>
      </c>
      <c r="G47" t="s">
        <v>16</v>
      </c>
      <c r="H47" t="s">
        <v>31</v>
      </c>
      <c r="K47" t="s">
        <v>14</v>
      </c>
      <c r="L47">
        <f>COUNTIF(A1:D110,C29)</f>
        <v>4</v>
      </c>
      <c r="M47">
        <f t="shared" si="3"/>
        <v>7</v>
      </c>
    </row>
    <row r="48" spans="1:13" x14ac:dyDescent="0.2">
      <c r="A48" s="4">
        <f t="shared" si="1"/>
        <v>42</v>
      </c>
      <c r="B48" s="2">
        <v>43972</v>
      </c>
      <c r="C48" t="s">
        <v>30</v>
      </c>
      <c r="D48" s="1">
        <v>0.20649305555555555</v>
      </c>
      <c r="E48" s="1">
        <f t="shared" si="2"/>
        <v>4.8937802003923584E-3</v>
      </c>
      <c r="F48" t="s">
        <v>18</v>
      </c>
      <c r="G48" t="s">
        <v>16</v>
      </c>
      <c r="H48" t="s">
        <v>32</v>
      </c>
      <c r="K48" t="s">
        <v>35</v>
      </c>
      <c r="L48">
        <f>COUNTIF(A1:D110,C32)</f>
        <v>32</v>
      </c>
      <c r="M48">
        <f t="shared" si="3"/>
        <v>8</v>
      </c>
    </row>
    <row r="49" spans="1:13" x14ac:dyDescent="0.2">
      <c r="A49" s="4">
        <f t="shared" si="1"/>
        <v>43</v>
      </c>
      <c r="B49" s="2">
        <v>43996</v>
      </c>
      <c r="C49" t="s">
        <v>36</v>
      </c>
      <c r="D49" s="8">
        <v>0.21773148148148147</v>
      </c>
      <c r="E49" s="1">
        <f t="shared" si="2"/>
        <v>5.1601251684199895E-3</v>
      </c>
      <c r="F49" t="s">
        <v>18</v>
      </c>
      <c r="G49" t="s">
        <v>16</v>
      </c>
      <c r="H49" t="s">
        <v>23</v>
      </c>
      <c r="K49" t="s">
        <v>80</v>
      </c>
      <c r="L49">
        <v>1</v>
      </c>
      <c r="M49">
        <f t="shared" si="3"/>
        <v>9</v>
      </c>
    </row>
    <row r="50" spans="1:13" x14ac:dyDescent="0.2">
      <c r="A50" s="4">
        <f t="shared" si="1"/>
        <v>44</v>
      </c>
      <c r="B50" s="2">
        <v>43998</v>
      </c>
      <c r="C50" t="s">
        <v>35</v>
      </c>
      <c r="D50" s="1">
        <v>0.22593750000000001</v>
      </c>
      <c r="E50" s="1">
        <f t="shared" si="2"/>
        <v>5.3546036260220409E-3</v>
      </c>
      <c r="F50" t="s">
        <v>18</v>
      </c>
      <c r="G50" t="s">
        <v>46</v>
      </c>
      <c r="H50" t="s">
        <v>23</v>
      </c>
      <c r="K50" t="s">
        <v>26</v>
      </c>
      <c r="L50">
        <f>COUNTIF(A1:D110,C42)</f>
        <v>1</v>
      </c>
      <c r="M50">
        <f t="shared" si="3"/>
        <v>10</v>
      </c>
    </row>
    <row r="51" spans="1:13" x14ac:dyDescent="0.2">
      <c r="A51" s="4">
        <f t="shared" si="1"/>
        <v>45</v>
      </c>
      <c r="B51" s="2">
        <v>44005</v>
      </c>
      <c r="C51" t="s">
        <v>35</v>
      </c>
      <c r="D51" s="1">
        <v>0.2300925925925926</v>
      </c>
      <c r="E51" s="1">
        <f t="shared" si="2"/>
        <v>5.4530772032845738E-3</v>
      </c>
      <c r="F51" s="9" t="s">
        <v>18</v>
      </c>
      <c r="G51" t="s">
        <v>46</v>
      </c>
      <c r="H51" t="s">
        <v>23</v>
      </c>
      <c r="K51" t="s">
        <v>30</v>
      </c>
      <c r="L51">
        <f>COUNTIF(A1:D110,C46)</f>
        <v>5</v>
      </c>
      <c r="M51">
        <f t="shared" si="3"/>
        <v>11</v>
      </c>
    </row>
    <row r="52" spans="1:13" x14ac:dyDescent="0.2">
      <c r="A52" s="4">
        <f t="shared" si="1"/>
        <v>46</v>
      </c>
      <c r="B52" s="2">
        <v>44010</v>
      </c>
      <c r="C52" t="s">
        <v>36</v>
      </c>
      <c r="D52" s="1">
        <v>0.21311342592592594</v>
      </c>
      <c r="E52" s="1">
        <f t="shared" si="2"/>
        <v>5.0506796048329413E-3</v>
      </c>
      <c r="F52" t="s">
        <v>18</v>
      </c>
      <c r="G52" t="s">
        <v>16</v>
      </c>
      <c r="H52" t="s">
        <v>32</v>
      </c>
      <c r="K52" t="s">
        <v>36</v>
      </c>
      <c r="L52">
        <f>COUNTIF(A1:D110,C49)</f>
        <v>4</v>
      </c>
      <c r="M52">
        <f t="shared" si="3"/>
        <v>12</v>
      </c>
    </row>
    <row r="53" spans="1:13" x14ac:dyDescent="0.2">
      <c r="A53" s="4">
        <f t="shared" si="1"/>
        <v>47</v>
      </c>
      <c r="B53" s="2">
        <v>44017</v>
      </c>
      <c r="C53" t="s">
        <v>30</v>
      </c>
      <c r="D53" s="1">
        <v>0.20429398148148148</v>
      </c>
      <c r="E53" s="1">
        <f t="shared" si="2"/>
        <v>4.8416632653509057E-3</v>
      </c>
      <c r="F53" t="s">
        <v>18</v>
      </c>
      <c r="G53" t="s">
        <v>16</v>
      </c>
      <c r="H53" t="s">
        <v>37</v>
      </c>
      <c r="K53" t="s">
        <v>81</v>
      </c>
      <c r="L53">
        <f>COUNTIF(A1:D110,C56)</f>
        <v>2</v>
      </c>
      <c r="M53">
        <f t="shared" si="3"/>
        <v>13</v>
      </c>
    </row>
    <row r="54" spans="1:13" x14ac:dyDescent="0.2">
      <c r="A54" s="4">
        <f t="shared" si="1"/>
        <v>48</v>
      </c>
      <c r="B54" s="2">
        <v>44037</v>
      </c>
      <c r="C54" t="s">
        <v>35</v>
      </c>
      <c r="D54" s="1">
        <v>0.21097222222222223</v>
      </c>
      <c r="E54" s="1">
        <f t="shared" si="2"/>
        <v>4.9999341680820528E-3</v>
      </c>
      <c r="F54" t="s">
        <v>18</v>
      </c>
      <c r="G54" t="s">
        <v>46</v>
      </c>
      <c r="H54" t="s">
        <v>32</v>
      </c>
      <c r="K54" t="s">
        <v>41</v>
      </c>
      <c r="L54">
        <v>1</v>
      </c>
      <c r="M54">
        <f t="shared" si="3"/>
        <v>14</v>
      </c>
    </row>
    <row r="55" spans="1:13" x14ac:dyDescent="0.2">
      <c r="A55" s="4">
        <f t="shared" si="1"/>
        <v>49</v>
      </c>
      <c r="B55" s="2">
        <v>44195</v>
      </c>
      <c r="C55" t="s">
        <v>30</v>
      </c>
      <c r="D55" s="1">
        <v>0.20503472222222222</v>
      </c>
      <c r="E55" s="1">
        <f t="shared" si="2"/>
        <v>4.8592184434701315E-3</v>
      </c>
      <c r="F55" t="s">
        <v>18</v>
      </c>
      <c r="G55" t="s">
        <v>16</v>
      </c>
      <c r="H55" t="s">
        <v>22</v>
      </c>
      <c r="I55" t="s">
        <v>55</v>
      </c>
      <c r="K55" t="s">
        <v>66</v>
      </c>
      <c r="L55">
        <v>4</v>
      </c>
      <c r="M55">
        <f t="shared" si="3"/>
        <v>15</v>
      </c>
    </row>
    <row r="56" spans="1:13" x14ac:dyDescent="0.2">
      <c r="A56" s="4">
        <f t="shared" si="1"/>
        <v>50</v>
      </c>
      <c r="B56" s="2">
        <v>44340</v>
      </c>
      <c r="C56" t="s">
        <v>40</v>
      </c>
      <c r="D56" s="1">
        <v>0.19407407407407407</v>
      </c>
      <c r="E56" s="1">
        <f t="shared" si="2"/>
        <v>4.59945666723721E-3</v>
      </c>
      <c r="F56" t="s">
        <v>39</v>
      </c>
      <c r="G56" t="s">
        <v>16</v>
      </c>
      <c r="H56" t="s">
        <v>21</v>
      </c>
      <c r="K56" t="s">
        <v>82</v>
      </c>
      <c r="L56">
        <v>7</v>
      </c>
      <c r="M56">
        <f t="shared" si="3"/>
        <v>16</v>
      </c>
    </row>
    <row r="57" spans="1:13" x14ac:dyDescent="0.2">
      <c r="A57" s="4">
        <f t="shared" si="1"/>
        <v>51</v>
      </c>
      <c r="B57" s="2">
        <v>44345</v>
      </c>
      <c r="C57" t="s">
        <v>41</v>
      </c>
      <c r="D57" s="1">
        <v>0.20269675925925926</v>
      </c>
      <c r="E57" s="1">
        <f t="shared" si="2"/>
        <v>4.8038099125313248E-3</v>
      </c>
      <c r="F57" t="s">
        <v>39</v>
      </c>
      <c r="G57" t="s">
        <v>42</v>
      </c>
      <c r="H57" t="s">
        <v>32</v>
      </c>
      <c r="K57" t="s">
        <v>58</v>
      </c>
      <c r="L57">
        <v>1</v>
      </c>
      <c r="M57">
        <f t="shared" si="3"/>
        <v>17</v>
      </c>
    </row>
    <row r="58" spans="1:13" x14ac:dyDescent="0.2">
      <c r="A58" s="4">
        <f t="shared" si="1"/>
        <v>52</v>
      </c>
      <c r="B58" s="2">
        <v>44366</v>
      </c>
      <c r="C58" t="s">
        <v>36</v>
      </c>
      <c r="D58" s="1">
        <v>0.22450231481481484</v>
      </c>
      <c r="E58" s="1">
        <f t="shared" si="2"/>
        <v>5.3205904684160404E-3</v>
      </c>
      <c r="F58" t="s">
        <v>39</v>
      </c>
      <c r="G58" t="s">
        <v>38</v>
      </c>
      <c r="H58" t="s">
        <v>23</v>
      </c>
      <c r="K58" t="s">
        <v>59</v>
      </c>
      <c r="L58">
        <f>COUNTIF(A20:D127,C70)</f>
        <v>2</v>
      </c>
      <c r="M58">
        <f t="shared" si="3"/>
        <v>18</v>
      </c>
    </row>
    <row r="59" spans="1:13" x14ac:dyDescent="0.2">
      <c r="A59" s="4">
        <f t="shared" si="1"/>
        <v>53</v>
      </c>
      <c r="B59" s="2">
        <v>44384</v>
      </c>
      <c r="C59" t="s">
        <v>43</v>
      </c>
      <c r="D59" s="1">
        <v>0.22993055555555555</v>
      </c>
      <c r="E59" s="1">
        <f t="shared" si="2"/>
        <v>5.4492370080709927E-3</v>
      </c>
      <c r="F59" t="s">
        <v>39</v>
      </c>
      <c r="G59" t="s">
        <v>19</v>
      </c>
      <c r="H59" t="s">
        <v>21</v>
      </c>
      <c r="K59" t="s">
        <v>83</v>
      </c>
      <c r="L59">
        <v>1</v>
      </c>
      <c r="M59">
        <f t="shared" si="3"/>
        <v>19</v>
      </c>
    </row>
    <row r="60" spans="1:13" x14ac:dyDescent="0.2">
      <c r="A60" s="4">
        <f t="shared" si="1"/>
        <v>54</v>
      </c>
      <c r="B60" s="2">
        <v>44385</v>
      </c>
      <c r="C60" t="s">
        <v>44</v>
      </c>
      <c r="D60" s="1">
        <v>0.20754629629629628</v>
      </c>
      <c r="E60" s="1">
        <f t="shared" si="2"/>
        <v>4.9187414692806325E-3</v>
      </c>
      <c r="F60" t="s">
        <v>39</v>
      </c>
      <c r="G60" t="s">
        <v>16</v>
      </c>
      <c r="H60" t="s">
        <v>21</v>
      </c>
      <c r="I60" t="s">
        <v>52</v>
      </c>
      <c r="K60" t="s">
        <v>63</v>
      </c>
      <c r="L60">
        <v>1</v>
      </c>
      <c r="M60">
        <f t="shared" si="3"/>
        <v>20</v>
      </c>
    </row>
    <row r="61" spans="1:13" x14ac:dyDescent="0.2">
      <c r="A61" s="4">
        <f t="shared" si="1"/>
        <v>55</v>
      </c>
      <c r="B61" s="2">
        <v>44388</v>
      </c>
      <c r="C61" t="s">
        <v>45</v>
      </c>
      <c r="D61" s="1">
        <v>0.22767361111111109</v>
      </c>
      <c r="E61" s="1">
        <f t="shared" si="2"/>
        <v>5.3957485747389757E-3</v>
      </c>
      <c r="F61" t="s">
        <v>39</v>
      </c>
      <c r="G61" t="s">
        <v>42</v>
      </c>
      <c r="H61" t="s">
        <v>21</v>
      </c>
      <c r="K61" t="s">
        <v>67</v>
      </c>
      <c r="L61">
        <f>COUNTIF(A24:D130,C78)</f>
        <v>2</v>
      </c>
      <c r="M61">
        <f>M60+1</f>
        <v>21</v>
      </c>
    </row>
    <row r="62" spans="1:13" x14ac:dyDescent="0.2">
      <c r="A62" s="4">
        <f t="shared" si="1"/>
        <v>56</v>
      </c>
      <c r="B62" s="2">
        <v>44443</v>
      </c>
      <c r="C62" t="s">
        <v>36</v>
      </c>
      <c r="D62" s="1">
        <v>0.20798611111111112</v>
      </c>
      <c r="E62" s="1">
        <f t="shared" si="2"/>
        <v>4.9291648562889232E-3</v>
      </c>
      <c r="F62" t="s">
        <v>39</v>
      </c>
      <c r="G62" t="s">
        <v>46</v>
      </c>
      <c r="H62" t="s">
        <v>21</v>
      </c>
      <c r="K62" t="s">
        <v>104</v>
      </c>
      <c r="L62">
        <v>1</v>
      </c>
      <c r="M62">
        <v>22</v>
      </c>
    </row>
    <row r="63" spans="1:13" x14ac:dyDescent="0.2">
      <c r="A63" s="4">
        <f t="shared" si="1"/>
        <v>57</v>
      </c>
      <c r="B63" s="2">
        <v>44465</v>
      </c>
      <c r="C63" t="s">
        <v>10</v>
      </c>
      <c r="D63" s="1">
        <v>0.20532407407407408</v>
      </c>
      <c r="E63" s="1">
        <f t="shared" si="2"/>
        <v>4.8660759349229551E-3</v>
      </c>
      <c r="F63" t="s">
        <v>39</v>
      </c>
      <c r="G63" t="s">
        <v>16</v>
      </c>
      <c r="H63" t="s">
        <v>23</v>
      </c>
      <c r="K63" t="s">
        <v>105</v>
      </c>
      <c r="L63">
        <f>COUNTIF(A27:D132,C100)</f>
        <v>2</v>
      </c>
      <c r="M63">
        <v>23</v>
      </c>
    </row>
    <row r="64" spans="1:13" x14ac:dyDescent="0.2">
      <c r="A64" s="4">
        <f t="shared" si="1"/>
        <v>58</v>
      </c>
      <c r="B64" s="2">
        <v>44491</v>
      </c>
      <c r="C64" t="s">
        <v>35</v>
      </c>
      <c r="D64" s="1">
        <v>0.23194444444444443</v>
      </c>
      <c r="E64" s="1">
        <f t="shared" si="2"/>
        <v>5.4969651485826387E-3</v>
      </c>
      <c r="F64" t="s">
        <v>39</v>
      </c>
      <c r="G64" t="s">
        <v>46</v>
      </c>
      <c r="H64" t="s">
        <v>47</v>
      </c>
      <c r="K64" t="s">
        <v>107</v>
      </c>
      <c r="L64">
        <v>1</v>
      </c>
      <c r="M64">
        <v>24</v>
      </c>
    </row>
    <row r="65" spans="1:13" x14ac:dyDescent="0.2">
      <c r="A65" s="4">
        <f t="shared" si="1"/>
        <v>59</v>
      </c>
      <c r="B65" s="2">
        <v>44498</v>
      </c>
      <c r="C65" t="s">
        <v>48</v>
      </c>
      <c r="D65" s="1">
        <v>0.23592592592592596</v>
      </c>
      <c r="E65" s="1">
        <f t="shared" si="2"/>
        <v>5.591324230973479E-3</v>
      </c>
      <c r="F65" t="s">
        <v>39</v>
      </c>
      <c r="G65" t="s">
        <v>19</v>
      </c>
      <c r="H65" t="s">
        <v>21</v>
      </c>
      <c r="K65" t="s">
        <v>108</v>
      </c>
      <c r="L65">
        <v>1</v>
      </c>
      <c r="M65">
        <v>25</v>
      </c>
    </row>
    <row r="66" spans="1:13" x14ac:dyDescent="0.2">
      <c r="A66" s="4">
        <f t="shared" si="1"/>
        <v>60</v>
      </c>
      <c r="B66" s="2">
        <v>44499</v>
      </c>
      <c r="C66" t="s">
        <v>49</v>
      </c>
      <c r="D66" s="1">
        <v>0.24578703703703705</v>
      </c>
      <c r="E66" s="1">
        <f t="shared" si="2"/>
        <v>5.8250275396856746E-3</v>
      </c>
      <c r="F66" t="s">
        <v>39</v>
      </c>
      <c r="G66" t="s">
        <v>19</v>
      </c>
      <c r="H66" t="s">
        <v>21</v>
      </c>
      <c r="K66" t="s">
        <v>109</v>
      </c>
      <c r="L66">
        <v>1</v>
      </c>
      <c r="M66">
        <v>26</v>
      </c>
    </row>
    <row r="67" spans="1:13" x14ac:dyDescent="0.2">
      <c r="A67" s="4">
        <f t="shared" si="1"/>
        <v>61</v>
      </c>
      <c r="B67" s="2">
        <v>44500</v>
      </c>
      <c r="C67" t="s">
        <v>50</v>
      </c>
      <c r="D67" s="1">
        <v>0.22898148148148148</v>
      </c>
      <c r="E67" s="1">
        <f t="shared" si="2"/>
        <v>5.4267444361057347E-3</v>
      </c>
      <c r="F67" t="s">
        <v>39</v>
      </c>
      <c r="G67" t="s">
        <v>17</v>
      </c>
      <c r="H67" t="s">
        <v>21</v>
      </c>
      <c r="I67" t="s">
        <v>53</v>
      </c>
      <c r="K67" t="s">
        <v>111</v>
      </c>
      <c r="L67">
        <v>1</v>
      </c>
      <c r="M67">
        <v>27</v>
      </c>
    </row>
    <row r="68" spans="1:13" x14ac:dyDescent="0.2">
      <c r="A68" s="4">
        <f t="shared" si="1"/>
        <v>62</v>
      </c>
      <c r="B68" s="2">
        <v>44507</v>
      </c>
      <c r="C68" t="s">
        <v>35</v>
      </c>
      <c r="D68" s="1">
        <v>0.21005787037037038</v>
      </c>
      <c r="E68" s="1">
        <f t="shared" si="2"/>
        <v>4.9782644950911335E-3</v>
      </c>
      <c r="F68" t="s">
        <v>39</v>
      </c>
      <c r="G68" t="s">
        <v>46</v>
      </c>
      <c r="H68" t="s">
        <v>57</v>
      </c>
      <c r="L68" s="22">
        <f>SUM(L41:L67)</f>
        <v>101</v>
      </c>
    </row>
    <row r="69" spans="1:13" x14ac:dyDescent="0.2">
      <c r="A69" s="4">
        <f t="shared" si="1"/>
        <v>63</v>
      </c>
      <c r="B69" s="2">
        <v>44527</v>
      </c>
      <c r="C69" t="s">
        <v>58</v>
      </c>
      <c r="D69" s="1">
        <v>0.21597222222222223</v>
      </c>
      <c r="E69" s="1">
        <f t="shared" si="2"/>
        <v>5.1184316203868284E-3</v>
      </c>
      <c r="F69" t="s">
        <v>39</v>
      </c>
      <c r="G69" t="s">
        <v>46</v>
      </c>
      <c r="H69" t="s">
        <v>28</v>
      </c>
    </row>
    <row r="70" spans="1:13" x14ac:dyDescent="0.2">
      <c r="A70" s="4">
        <f t="shared" si="1"/>
        <v>64</v>
      </c>
      <c r="B70" s="2">
        <v>44538</v>
      </c>
      <c r="C70" t="s">
        <v>59</v>
      </c>
      <c r="D70" s="1">
        <v>0.21238425925925927</v>
      </c>
      <c r="E70" s="1">
        <f t="shared" si="2"/>
        <v>5.0333987263718278E-3</v>
      </c>
      <c r="F70" t="s">
        <v>39</v>
      </c>
      <c r="G70" t="s">
        <v>42</v>
      </c>
      <c r="H70" t="s">
        <v>60</v>
      </c>
    </row>
    <row r="71" spans="1:13" x14ac:dyDescent="0.2">
      <c r="A71" s="4">
        <f t="shared" si="1"/>
        <v>65</v>
      </c>
      <c r="B71" s="2">
        <v>44544</v>
      </c>
      <c r="C71" t="s">
        <v>35</v>
      </c>
      <c r="D71" s="1">
        <v>0.20486111111111113</v>
      </c>
      <c r="E71" s="1">
        <f t="shared" si="2"/>
        <v>4.8551039485984389E-3</v>
      </c>
      <c r="F71" t="s">
        <v>39</v>
      </c>
      <c r="G71" t="s">
        <v>46</v>
      </c>
      <c r="H71" t="s">
        <v>28</v>
      </c>
    </row>
    <row r="72" spans="1:13" x14ac:dyDescent="0.2">
      <c r="A72" s="4">
        <f t="shared" si="1"/>
        <v>66</v>
      </c>
      <c r="B72" s="2">
        <v>44551</v>
      </c>
      <c r="C72" t="s">
        <v>35</v>
      </c>
      <c r="D72" s="1">
        <v>0.21048611111111112</v>
      </c>
      <c r="E72" s="1">
        <f t="shared" si="2"/>
        <v>4.988413582441311E-3</v>
      </c>
      <c r="F72" t="s">
        <v>39</v>
      </c>
      <c r="G72" t="s">
        <v>46</v>
      </c>
      <c r="H72" t="s">
        <v>61</v>
      </c>
    </row>
    <row r="73" spans="1:13" x14ac:dyDescent="0.2">
      <c r="A73" s="4">
        <f t="shared" ref="A73:A112" si="4">(A72+1)</f>
        <v>67</v>
      </c>
      <c r="B73" s="2">
        <v>44558</v>
      </c>
      <c r="C73" t="s">
        <v>30</v>
      </c>
      <c r="D73" s="1">
        <v>0.21476851851851853</v>
      </c>
      <c r="E73" s="1">
        <f t="shared" si="2"/>
        <v>5.0899044559430864E-3</v>
      </c>
      <c r="F73" t="s">
        <v>39</v>
      </c>
      <c r="G73" t="s">
        <v>42</v>
      </c>
      <c r="H73" t="s">
        <v>62</v>
      </c>
    </row>
    <row r="74" spans="1:13" x14ac:dyDescent="0.2">
      <c r="A74" s="4">
        <f t="shared" si="4"/>
        <v>68</v>
      </c>
      <c r="B74" s="2">
        <v>44583</v>
      </c>
      <c r="C74" t="s">
        <v>64</v>
      </c>
      <c r="D74" s="1">
        <v>0.21710648148148148</v>
      </c>
      <c r="E74" s="1">
        <f t="shared" si="2"/>
        <v>5.145312986881893E-3</v>
      </c>
      <c r="F74" t="s">
        <v>39</v>
      </c>
      <c r="G74" t="s">
        <v>42</v>
      </c>
      <c r="H74" t="s">
        <v>28</v>
      </c>
    </row>
    <row r="75" spans="1:13" x14ac:dyDescent="0.2">
      <c r="A75" s="4">
        <f t="shared" si="4"/>
        <v>69</v>
      </c>
      <c r="B75" s="2">
        <v>44598</v>
      </c>
      <c r="C75" t="s">
        <v>14</v>
      </c>
      <c r="D75" s="1">
        <v>0.20976851851851852</v>
      </c>
      <c r="E75" s="1">
        <f t="shared" ref="E75:E107" si="5">D75/42.195</f>
        <v>4.9714070036383107E-3</v>
      </c>
      <c r="F75" t="s">
        <v>39</v>
      </c>
      <c r="G75" t="s">
        <v>42</v>
      </c>
      <c r="H75" t="s">
        <v>31</v>
      </c>
    </row>
    <row r="76" spans="1:13" x14ac:dyDescent="0.2">
      <c r="A76" s="4">
        <f t="shared" si="4"/>
        <v>70</v>
      </c>
      <c r="B76" s="2">
        <v>44604</v>
      </c>
      <c r="C76" t="s">
        <v>63</v>
      </c>
      <c r="D76" s="1">
        <v>0.21922453703703704</v>
      </c>
      <c r="E76" s="1">
        <f t="shared" si="5"/>
        <v>5.1955098243165552E-3</v>
      </c>
      <c r="F76" t="s">
        <v>39</v>
      </c>
      <c r="G76" t="s">
        <v>38</v>
      </c>
      <c r="H76" t="s">
        <v>28</v>
      </c>
    </row>
    <row r="77" spans="1:13" x14ac:dyDescent="0.2">
      <c r="A77" s="4">
        <f t="shared" si="4"/>
        <v>71</v>
      </c>
      <c r="B77" s="2">
        <v>44607</v>
      </c>
      <c r="C77" t="s">
        <v>35</v>
      </c>
      <c r="D77" s="1">
        <v>0.2111574074074074</v>
      </c>
      <c r="E77" s="1">
        <f t="shared" si="5"/>
        <v>5.0043229626118594E-3</v>
      </c>
      <c r="F77" t="s">
        <v>39</v>
      </c>
      <c r="G77" t="s">
        <v>46</v>
      </c>
      <c r="H77" t="s">
        <v>65</v>
      </c>
    </row>
    <row r="78" spans="1:13" x14ac:dyDescent="0.2">
      <c r="A78" s="4">
        <f t="shared" si="4"/>
        <v>72</v>
      </c>
      <c r="B78" s="2">
        <v>44619</v>
      </c>
      <c r="C78" t="s">
        <v>67</v>
      </c>
      <c r="D78" s="1">
        <v>0.20807870370370371</v>
      </c>
      <c r="E78" s="1">
        <f t="shared" si="5"/>
        <v>4.9313592535538261E-3</v>
      </c>
      <c r="F78" t="s">
        <v>39</v>
      </c>
      <c r="G78" t="s">
        <v>46</v>
      </c>
      <c r="H78" t="s">
        <v>21</v>
      </c>
    </row>
    <row r="79" spans="1:13" x14ac:dyDescent="0.2">
      <c r="A79" s="4">
        <f t="shared" si="4"/>
        <v>73</v>
      </c>
      <c r="B79" s="2">
        <v>44628</v>
      </c>
      <c r="C79" t="s">
        <v>35</v>
      </c>
      <c r="D79" s="1">
        <v>0.21137731481481481</v>
      </c>
      <c r="E79" s="1">
        <f t="shared" si="5"/>
        <v>5.0095346561160048E-3</v>
      </c>
      <c r="F79" t="s">
        <v>39</v>
      </c>
      <c r="G79" t="s">
        <v>46</v>
      </c>
      <c r="H79" t="s">
        <v>28</v>
      </c>
    </row>
    <row r="80" spans="1:13" x14ac:dyDescent="0.2">
      <c r="A80" s="4">
        <f t="shared" si="4"/>
        <v>74</v>
      </c>
      <c r="B80" s="2">
        <v>44632</v>
      </c>
      <c r="C80" t="s">
        <v>40</v>
      </c>
      <c r="D80" s="1">
        <v>0.20935185185185187</v>
      </c>
      <c r="E80" s="1">
        <f t="shared" si="5"/>
        <v>4.9615322159462464E-3</v>
      </c>
      <c r="F80" t="s">
        <v>39</v>
      </c>
      <c r="G80" t="s">
        <v>16</v>
      </c>
      <c r="H80" t="s">
        <v>68</v>
      </c>
    </row>
    <row r="81" spans="1:9" x14ac:dyDescent="0.2">
      <c r="A81" s="4">
        <f t="shared" si="4"/>
        <v>75</v>
      </c>
      <c r="B81" s="2">
        <v>44635</v>
      </c>
      <c r="C81" t="s">
        <v>35</v>
      </c>
      <c r="D81" s="1">
        <v>0.21449074074074073</v>
      </c>
      <c r="E81" s="1">
        <f t="shared" si="5"/>
        <v>5.0833212641483759E-3</v>
      </c>
      <c r="F81" t="s">
        <v>39</v>
      </c>
      <c r="G81" t="s">
        <v>46</v>
      </c>
      <c r="H81" t="s">
        <v>86</v>
      </c>
    </row>
    <row r="82" spans="1:9" x14ac:dyDescent="0.2">
      <c r="A82" s="4">
        <f t="shared" si="4"/>
        <v>76</v>
      </c>
      <c r="B82" s="2">
        <v>44645</v>
      </c>
      <c r="C82" t="s">
        <v>91</v>
      </c>
      <c r="D82" s="1">
        <v>0.25442129629629628</v>
      </c>
      <c r="E82" s="1">
        <f t="shared" si="5"/>
        <v>6.0296550846379018E-3</v>
      </c>
      <c r="F82" t="s">
        <v>39</v>
      </c>
      <c r="G82" t="s">
        <v>19</v>
      </c>
      <c r="H82" t="s">
        <v>21</v>
      </c>
    </row>
    <row r="83" spans="1:9" x14ac:dyDescent="0.2">
      <c r="A83" s="4">
        <f t="shared" si="4"/>
        <v>77</v>
      </c>
      <c r="B83" s="2">
        <v>44646</v>
      </c>
      <c r="C83" t="s">
        <v>93</v>
      </c>
      <c r="D83" s="1">
        <v>0.2212962962962963</v>
      </c>
      <c r="E83" s="1">
        <f t="shared" si="5"/>
        <v>5.2446094631187655E-3</v>
      </c>
      <c r="F83" t="s">
        <v>39</v>
      </c>
      <c r="G83" t="s">
        <v>16</v>
      </c>
      <c r="H83" t="s">
        <v>94</v>
      </c>
    </row>
    <row r="84" spans="1:9" x14ac:dyDescent="0.2">
      <c r="A84" s="4">
        <f t="shared" si="4"/>
        <v>78</v>
      </c>
      <c r="B84" s="2">
        <v>44647</v>
      </c>
      <c r="C84" t="s">
        <v>95</v>
      </c>
      <c r="D84" s="1">
        <v>0.24791666666666667</v>
      </c>
      <c r="E84" s="1">
        <f t="shared" si="5"/>
        <v>5.8754986767784491E-3</v>
      </c>
      <c r="F84" t="s">
        <v>39</v>
      </c>
      <c r="G84" t="s">
        <v>46</v>
      </c>
      <c r="H84" t="s">
        <v>94</v>
      </c>
    </row>
    <row r="85" spans="1:9" x14ac:dyDescent="0.2">
      <c r="A85" s="4">
        <f t="shared" si="4"/>
        <v>79</v>
      </c>
      <c r="B85" s="2">
        <v>44869</v>
      </c>
      <c r="C85" t="s">
        <v>97</v>
      </c>
      <c r="D85" s="1">
        <v>0.23228009259259261</v>
      </c>
      <c r="E85" s="1">
        <f t="shared" si="5"/>
        <v>5.5049198386679134E-3</v>
      </c>
      <c r="F85" t="s">
        <v>96</v>
      </c>
      <c r="G85" t="s">
        <v>38</v>
      </c>
      <c r="H85" t="s">
        <v>94</v>
      </c>
      <c r="I85" t="s">
        <v>98</v>
      </c>
    </row>
    <row r="86" spans="1:9" x14ac:dyDescent="0.2">
      <c r="A86" s="4">
        <f t="shared" si="4"/>
        <v>80</v>
      </c>
      <c r="B86" s="2">
        <v>44887</v>
      </c>
      <c r="C86" t="s">
        <v>35</v>
      </c>
      <c r="D86" s="1">
        <v>0.2273263888888889</v>
      </c>
      <c r="E86" s="1">
        <f t="shared" si="5"/>
        <v>5.3875195849955896E-3</v>
      </c>
      <c r="F86" t="s">
        <v>96</v>
      </c>
      <c r="G86" t="s">
        <v>46</v>
      </c>
      <c r="H86" t="s">
        <v>62</v>
      </c>
    </row>
    <row r="87" spans="1:9" x14ac:dyDescent="0.2">
      <c r="A87" s="4">
        <f t="shared" si="4"/>
        <v>81</v>
      </c>
      <c r="B87" s="2">
        <v>44901</v>
      </c>
      <c r="C87" t="s">
        <v>35</v>
      </c>
      <c r="D87" s="1">
        <v>0.22555555555555554</v>
      </c>
      <c r="E87" s="1">
        <f t="shared" si="5"/>
        <v>5.3455517373043144E-3</v>
      </c>
      <c r="F87" t="s">
        <v>96</v>
      </c>
      <c r="G87" t="s">
        <v>46</v>
      </c>
      <c r="H87" t="s">
        <v>99</v>
      </c>
    </row>
    <row r="88" spans="1:9" x14ac:dyDescent="0.2">
      <c r="A88" s="4">
        <f t="shared" si="4"/>
        <v>82</v>
      </c>
      <c r="B88" s="2">
        <v>44908</v>
      </c>
      <c r="C88" t="s">
        <v>35</v>
      </c>
      <c r="D88" s="1">
        <v>0.22368055555555555</v>
      </c>
      <c r="E88" s="1">
        <f t="shared" si="5"/>
        <v>5.301115192690024E-3</v>
      </c>
      <c r="F88" t="s">
        <v>96</v>
      </c>
      <c r="G88" t="s">
        <v>46</v>
      </c>
      <c r="H88" t="s">
        <v>100</v>
      </c>
    </row>
    <row r="89" spans="1:9" x14ac:dyDescent="0.2">
      <c r="A89" s="4">
        <f t="shared" si="4"/>
        <v>83</v>
      </c>
      <c r="B89" s="2">
        <v>44911</v>
      </c>
      <c r="C89" t="s">
        <v>35</v>
      </c>
      <c r="D89" s="1">
        <v>0.23709490740740743</v>
      </c>
      <c r="E89" s="1">
        <f t="shared" si="5"/>
        <v>5.6190284964428823E-3</v>
      </c>
      <c r="F89" t="s">
        <v>96</v>
      </c>
      <c r="G89" t="s">
        <v>46</v>
      </c>
      <c r="H89" t="s">
        <v>62</v>
      </c>
    </row>
    <row r="90" spans="1:9" x14ac:dyDescent="0.2">
      <c r="A90" s="4">
        <f t="shared" si="4"/>
        <v>84</v>
      </c>
      <c r="B90" s="2">
        <v>44915</v>
      </c>
      <c r="C90" t="s">
        <v>35</v>
      </c>
      <c r="D90" s="1">
        <v>0.21657407407407406</v>
      </c>
      <c r="E90" s="1">
        <f t="shared" si="5"/>
        <v>5.1326952026086994E-3</v>
      </c>
      <c r="F90" t="s">
        <v>96</v>
      </c>
      <c r="G90" t="s">
        <v>46</v>
      </c>
      <c r="H90" t="s">
        <v>22</v>
      </c>
    </row>
    <row r="91" spans="1:9" x14ac:dyDescent="0.2">
      <c r="A91" s="4">
        <f t="shared" si="4"/>
        <v>85</v>
      </c>
      <c r="B91" s="2">
        <v>44929</v>
      </c>
      <c r="C91" t="s">
        <v>35</v>
      </c>
      <c r="D91" s="1">
        <v>0.21629629629629629</v>
      </c>
      <c r="E91" s="1">
        <f t="shared" si="5"/>
        <v>5.1261120108139898E-3</v>
      </c>
      <c r="F91" t="s">
        <v>96</v>
      </c>
      <c r="G91" t="s">
        <v>46</v>
      </c>
      <c r="H91" t="s">
        <v>28</v>
      </c>
    </row>
    <row r="92" spans="1:9" x14ac:dyDescent="0.2">
      <c r="A92" s="4">
        <f t="shared" si="4"/>
        <v>86</v>
      </c>
      <c r="B92" s="2">
        <v>44936</v>
      </c>
      <c r="C92" t="s">
        <v>35</v>
      </c>
      <c r="D92" s="1">
        <v>0.21384259259259261</v>
      </c>
      <c r="E92" s="1">
        <f t="shared" si="5"/>
        <v>5.0679604832940539E-3</v>
      </c>
      <c r="F92" t="s">
        <v>96</v>
      </c>
      <c r="G92" t="s">
        <v>46</v>
      </c>
      <c r="H92" t="s">
        <v>28</v>
      </c>
    </row>
    <row r="93" spans="1:9" x14ac:dyDescent="0.2">
      <c r="A93" s="4">
        <f t="shared" si="4"/>
        <v>87</v>
      </c>
      <c r="B93" s="2">
        <v>44943</v>
      </c>
      <c r="C93" t="s">
        <v>35</v>
      </c>
      <c r="D93" s="1">
        <v>0.20681712962962964</v>
      </c>
      <c r="E93" s="1">
        <f t="shared" si="5"/>
        <v>4.9014605908195199E-3</v>
      </c>
      <c r="F93" t="s">
        <v>96</v>
      </c>
      <c r="G93" t="s">
        <v>46</v>
      </c>
      <c r="H93" t="s">
        <v>22</v>
      </c>
    </row>
    <row r="94" spans="1:9" x14ac:dyDescent="0.2">
      <c r="A94" s="4">
        <f t="shared" si="4"/>
        <v>88</v>
      </c>
      <c r="B94" s="2">
        <v>44950</v>
      </c>
      <c r="C94" t="s">
        <v>35</v>
      </c>
      <c r="D94" s="1">
        <v>0.20678240740740739</v>
      </c>
      <c r="E94" s="1">
        <f t="shared" si="5"/>
        <v>4.9006376918451803E-3</v>
      </c>
      <c r="F94" t="s">
        <v>96</v>
      </c>
      <c r="G94" t="s">
        <v>46</v>
      </c>
      <c r="H94" t="s">
        <v>103</v>
      </c>
    </row>
    <row r="95" spans="1:9" x14ac:dyDescent="0.2">
      <c r="A95" s="4">
        <f t="shared" si="4"/>
        <v>89</v>
      </c>
      <c r="B95" s="2">
        <v>44962</v>
      </c>
      <c r="C95" t="s">
        <v>59</v>
      </c>
      <c r="D95" s="1">
        <v>0.21805555555555556</v>
      </c>
      <c r="E95" s="1">
        <f t="shared" si="5"/>
        <v>5.1678055588471519E-3</v>
      </c>
      <c r="F95" t="s">
        <v>96</v>
      </c>
      <c r="G95" t="s">
        <v>42</v>
      </c>
      <c r="H95" t="s">
        <v>31</v>
      </c>
    </row>
    <row r="96" spans="1:9" x14ac:dyDescent="0.2">
      <c r="A96" s="4">
        <f t="shared" si="4"/>
        <v>90</v>
      </c>
      <c r="B96" s="2">
        <v>44985</v>
      </c>
      <c r="C96" t="s">
        <v>35</v>
      </c>
      <c r="D96" s="1">
        <v>0.21824074074074074</v>
      </c>
      <c r="E96" s="1">
        <f t="shared" si="5"/>
        <v>5.1721943533769577E-3</v>
      </c>
      <c r="F96" t="s">
        <v>96</v>
      </c>
      <c r="G96" t="s">
        <v>46</v>
      </c>
      <c r="H96" t="s">
        <v>28</v>
      </c>
    </row>
    <row r="97" spans="1:8" x14ac:dyDescent="0.2">
      <c r="A97" s="4">
        <f t="shared" si="4"/>
        <v>91</v>
      </c>
      <c r="B97" s="2">
        <v>44990</v>
      </c>
      <c r="C97" t="s">
        <v>67</v>
      </c>
      <c r="D97" s="1">
        <v>0.21314814814814817</v>
      </c>
      <c r="E97" s="1">
        <f t="shared" si="5"/>
        <v>5.05150250380728E-3</v>
      </c>
      <c r="F97" t="s">
        <v>96</v>
      </c>
      <c r="G97" t="s">
        <v>46</v>
      </c>
      <c r="H97" t="s">
        <v>28</v>
      </c>
    </row>
    <row r="98" spans="1:8" x14ac:dyDescent="0.2">
      <c r="A98" s="4">
        <f t="shared" si="4"/>
        <v>92</v>
      </c>
      <c r="B98" s="2">
        <v>44992</v>
      </c>
      <c r="C98" t="s">
        <v>35</v>
      </c>
      <c r="D98" s="1">
        <v>0.21061342592592591</v>
      </c>
      <c r="E98" s="1">
        <f t="shared" si="5"/>
        <v>4.9914308786805526E-3</v>
      </c>
      <c r="F98" t="s">
        <v>96</v>
      </c>
      <c r="G98" t="s">
        <v>46</v>
      </c>
      <c r="H98" t="s">
        <v>31</v>
      </c>
    </row>
    <row r="99" spans="1:8" x14ac:dyDescent="0.2">
      <c r="A99" s="4">
        <f t="shared" si="4"/>
        <v>93</v>
      </c>
      <c r="B99" s="2">
        <v>44994</v>
      </c>
      <c r="C99" t="s">
        <v>104</v>
      </c>
      <c r="D99" s="1">
        <v>0.22369212962962962</v>
      </c>
      <c r="E99" s="1">
        <f t="shared" si="5"/>
        <v>5.3013894923481363E-3</v>
      </c>
      <c r="F99" t="s">
        <v>96</v>
      </c>
      <c r="G99" t="s">
        <v>42</v>
      </c>
      <c r="H99" t="s">
        <v>28</v>
      </c>
    </row>
    <row r="100" spans="1:8" x14ac:dyDescent="0.2">
      <c r="A100" s="4">
        <f t="shared" si="4"/>
        <v>94</v>
      </c>
      <c r="B100" s="2">
        <v>45011</v>
      </c>
      <c r="C100" t="s">
        <v>105</v>
      </c>
      <c r="D100" s="1">
        <v>0.22315972222222222</v>
      </c>
      <c r="E100" s="1">
        <f t="shared" si="5"/>
        <v>5.2887717080749427E-3</v>
      </c>
      <c r="F100" t="s">
        <v>96</v>
      </c>
      <c r="G100" t="s">
        <v>46</v>
      </c>
      <c r="H100" t="s">
        <v>31</v>
      </c>
    </row>
    <row r="101" spans="1:8" x14ac:dyDescent="0.2">
      <c r="A101" s="4">
        <f t="shared" si="4"/>
        <v>95</v>
      </c>
      <c r="B101" s="2">
        <v>45031</v>
      </c>
      <c r="C101" t="s">
        <v>105</v>
      </c>
      <c r="D101" s="1">
        <v>0.22462962962962962</v>
      </c>
      <c r="E101" s="1">
        <f t="shared" si="5"/>
        <v>5.323607764655282E-3</v>
      </c>
      <c r="F101" t="s">
        <v>96</v>
      </c>
      <c r="G101" t="s">
        <v>42</v>
      </c>
      <c r="H101" t="s">
        <v>94</v>
      </c>
    </row>
    <row r="102" spans="1:8" x14ac:dyDescent="0.2">
      <c r="A102" s="4">
        <f t="shared" si="4"/>
        <v>96</v>
      </c>
      <c r="B102" s="2">
        <v>45037</v>
      </c>
      <c r="C102" t="s">
        <v>107</v>
      </c>
      <c r="D102" s="1">
        <v>0.23553240740740741</v>
      </c>
      <c r="E102" s="1">
        <f t="shared" si="5"/>
        <v>5.5819980425976402E-3</v>
      </c>
      <c r="F102" t="s">
        <v>96</v>
      </c>
      <c r="G102" t="s">
        <v>16</v>
      </c>
      <c r="H102" t="s">
        <v>32</v>
      </c>
    </row>
    <row r="103" spans="1:8" x14ac:dyDescent="0.2">
      <c r="A103" s="4">
        <f t="shared" si="4"/>
        <v>97</v>
      </c>
      <c r="B103" s="2">
        <v>45046</v>
      </c>
      <c r="C103" t="s">
        <v>108</v>
      </c>
      <c r="D103" s="1">
        <v>0.24622685185185186</v>
      </c>
      <c r="E103" s="1">
        <f t="shared" si="5"/>
        <v>5.8354509266939653E-3</v>
      </c>
      <c r="F103" t="s">
        <v>96</v>
      </c>
      <c r="G103" t="s">
        <v>42</v>
      </c>
      <c r="H103" t="s">
        <v>94</v>
      </c>
    </row>
    <row r="104" spans="1:8" x14ac:dyDescent="0.2">
      <c r="A104" s="4">
        <f t="shared" si="4"/>
        <v>98</v>
      </c>
      <c r="B104" s="2">
        <v>45059</v>
      </c>
      <c r="C104" t="s">
        <v>109</v>
      </c>
      <c r="D104" s="1">
        <v>0.24533564814814815</v>
      </c>
      <c r="E104" s="1">
        <f t="shared" si="5"/>
        <v>5.8143298530192716E-3</v>
      </c>
      <c r="F104" t="s">
        <v>96</v>
      </c>
      <c r="G104" t="s">
        <v>46</v>
      </c>
      <c r="H104" t="s">
        <v>110</v>
      </c>
    </row>
    <row r="105" spans="1:8" x14ac:dyDescent="0.2">
      <c r="A105" s="4">
        <f t="shared" si="4"/>
        <v>99</v>
      </c>
      <c r="B105" s="2">
        <v>45072</v>
      </c>
      <c r="C105" t="s">
        <v>111</v>
      </c>
      <c r="D105" s="1">
        <v>0.23806712962962964</v>
      </c>
      <c r="E105" s="1">
        <f t="shared" si="5"/>
        <v>5.6420696677243667E-3</v>
      </c>
      <c r="F105" t="s">
        <v>96</v>
      </c>
      <c r="G105" t="s">
        <v>17</v>
      </c>
      <c r="H105" t="s">
        <v>112</v>
      </c>
    </row>
    <row r="106" spans="1:8" x14ac:dyDescent="0.2">
      <c r="A106" s="4">
        <f t="shared" si="4"/>
        <v>100</v>
      </c>
      <c r="B106" s="2">
        <v>45080</v>
      </c>
      <c r="C106" t="s">
        <v>35</v>
      </c>
      <c r="D106" s="1">
        <v>0.2321064814814815</v>
      </c>
      <c r="E106" s="1">
        <f t="shared" si="5"/>
        <v>5.5008053437962199E-3</v>
      </c>
      <c r="F106" t="s">
        <v>96</v>
      </c>
      <c r="G106" t="s">
        <v>46</v>
      </c>
      <c r="H106" t="s">
        <v>113</v>
      </c>
    </row>
    <row r="107" spans="1:8" x14ac:dyDescent="0.2">
      <c r="A107" s="4">
        <f t="shared" si="4"/>
        <v>101</v>
      </c>
      <c r="B107" s="2">
        <v>45112</v>
      </c>
      <c r="C107" t="s">
        <v>45</v>
      </c>
      <c r="D107" s="1">
        <v>0.29094907407407405</v>
      </c>
      <c r="E107" s="1">
        <f t="shared" si="5"/>
        <v>6.8953448056422338E-3</v>
      </c>
      <c r="F107" t="s">
        <v>96</v>
      </c>
      <c r="G107" t="s">
        <v>19</v>
      </c>
      <c r="H107" t="s">
        <v>114</v>
      </c>
    </row>
    <row r="108" spans="1:8" x14ac:dyDescent="0.2">
      <c r="A108" s="4">
        <f t="shared" si="4"/>
        <v>102</v>
      </c>
      <c r="B108" s="2"/>
      <c r="E108" s="1"/>
    </row>
    <row r="109" spans="1:8" x14ac:dyDescent="0.2">
      <c r="A109" s="4">
        <f t="shared" si="4"/>
        <v>103</v>
      </c>
      <c r="B109" s="2"/>
      <c r="E109" s="1"/>
    </row>
    <row r="110" spans="1:8" x14ac:dyDescent="0.2">
      <c r="A110" s="4">
        <f t="shared" si="4"/>
        <v>104</v>
      </c>
      <c r="B110" s="2"/>
      <c r="E110" s="1"/>
    </row>
    <row r="111" spans="1:8" x14ac:dyDescent="0.2">
      <c r="A111" s="4">
        <f t="shared" si="4"/>
        <v>105</v>
      </c>
    </row>
    <row r="112" spans="1:8" x14ac:dyDescent="0.2">
      <c r="A112" s="4">
        <f t="shared" si="4"/>
        <v>106</v>
      </c>
    </row>
  </sheetData>
  <autoFilter ref="A6:I107" xr:uid="{42AAD011-F103-441F-9889-73394B8EA168}"/>
  <mergeCells count="1">
    <mergeCell ref="A1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F58C-C1BA-48EE-83BE-44BC63B44B89}">
  <dimension ref="A1:I2"/>
  <sheetViews>
    <sheetView workbookViewId="0">
      <selection activeCell="D1" sqref="D1:D1048576"/>
    </sheetView>
  </sheetViews>
  <sheetFormatPr baseColWidth="10" defaultColWidth="8.83203125" defaultRowHeight="15" x14ac:dyDescent="0.2"/>
  <cols>
    <col min="1" max="1" width="9.1640625" style="5"/>
    <col min="2" max="2" width="10.6640625" bestFit="1" customWidth="1"/>
    <col min="3" max="3" width="18.33203125" customWidth="1"/>
    <col min="4" max="4" width="14" customWidth="1"/>
  </cols>
  <sheetData>
    <row r="1" spans="1:9" x14ac:dyDescent="0.2">
      <c r="A1" s="4" t="s">
        <v>1</v>
      </c>
      <c r="B1" s="5" t="s">
        <v>2</v>
      </c>
      <c r="C1" s="5" t="s">
        <v>3</v>
      </c>
      <c r="D1" s="4" t="s">
        <v>33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x14ac:dyDescent="0.2">
      <c r="A2" s="5">
        <v>1</v>
      </c>
      <c r="B2" s="2">
        <v>42301</v>
      </c>
      <c r="C2" t="s">
        <v>34</v>
      </c>
      <c r="D2" s="4">
        <v>52.58</v>
      </c>
      <c r="E2" s="1">
        <v>0.25</v>
      </c>
      <c r="F2" s="1">
        <f>E2/D2</f>
        <v>4.754659566375048E-3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Maraton</vt:lpstr>
      <vt:lpstr>Ultra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Nielsen, Søren afd9573</dc:creator>
  <cp:keywords/>
  <dc:description/>
  <cp:lastModifiedBy>Søren Nielsen</cp:lastModifiedBy>
  <cp:revision/>
  <dcterms:created xsi:type="dcterms:W3CDTF">2019-02-04T08:36:49Z</dcterms:created>
  <dcterms:modified xsi:type="dcterms:W3CDTF">2023-07-06T05:39:49Z</dcterms:modified>
  <cp:category/>
  <cp:contentStatus/>
</cp:coreProperties>
</file>