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8BA2FBC6-FD25-45B1-A964-B1ABDC94719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lub100" sheetId="4" r:id="rId1"/>
  </sheets>
  <calcPr calcId="179021"/>
</workbook>
</file>

<file path=xl/calcChain.xml><?xml version="1.0" encoding="utf-8"?>
<calcChain xmlns="http://schemas.openxmlformats.org/spreadsheetml/2006/main">
  <c r="G105" i="4" l="1"/>
  <c r="G104" i="4" l="1"/>
  <c r="M1" i="4" l="1"/>
  <c r="L1" i="4"/>
  <c r="G102" i="4" l="1"/>
  <c r="G103" i="4"/>
  <c r="G101" i="4"/>
  <c r="P12" i="4"/>
  <c r="G100" i="4"/>
  <c r="G99" i="4"/>
  <c r="G98" i="4" l="1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P11" i="4"/>
  <c r="P10" i="4"/>
  <c r="M10" i="4"/>
  <c r="P9" i="4"/>
  <c r="M9" i="4"/>
  <c r="G7" i="4"/>
  <c r="P8" i="4"/>
  <c r="M8" i="4"/>
  <c r="G6" i="4"/>
  <c r="P7" i="4"/>
  <c r="M7" i="4"/>
  <c r="P6" i="4"/>
  <c r="M6" i="4"/>
  <c r="P5" i="4"/>
  <c r="M5" i="4"/>
  <c r="G5" i="4"/>
  <c r="P4" i="4"/>
  <c r="M4" i="4"/>
  <c r="G4" i="4"/>
  <c r="P3" i="4"/>
  <c r="M3" i="4"/>
  <c r="G3" i="4"/>
  <c r="G2" i="4"/>
  <c r="K1" i="4"/>
</calcChain>
</file>

<file path=xl/sharedStrings.xml><?xml version="1.0" encoding="utf-8"?>
<sst xmlns="http://schemas.openxmlformats.org/spreadsheetml/2006/main" count="443" uniqueCount="160">
  <si>
    <t>Dato</t>
  </si>
  <si>
    <t>Løb</t>
  </si>
  <si>
    <t>Nummer</t>
  </si>
  <si>
    <t>Tid</t>
  </si>
  <si>
    <t>Pace</t>
  </si>
  <si>
    <t>HC. Andersen Marathon</t>
  </si>
  <si>
    <t>Berlin Marathon</t>
  </si>
  <si>
    <t>Natursti Marathon</t>
  </si>
  <si>
    <t>Hamburg Marathon</t>
  </si>
  <si>
    <t>Paris Marathon</t>
  </si>
  <si>
    <t>Amsterdam Marathon</t>
  </si>
  <si>
    <t>MTG Cannonball marathon 1 2016</t>
  </si>
  <si>
    <t>Os der ikk har noget liv marathon</t>
  </si>
  <si>
    <t>Kalkmineløbet</t>
  </si>
  <si>
    <t>CPH Marathon</t>
  </si>
  <si>
    <t>Solnedgangsmarathon 1</t>
  </si>
  <si>
    <t>Solnedgangsmarathon 2</t>
  </si>
  <si>
    <t>Solnedgangsmarathon 3</t>
  </si>
  <si>
    <t>Viborg City Marathon</t>
  </si>
  <si>
    <t>Marselis Marathon</t>
  </si>
  <si>
    <t>Ikast Advent marathon del 2</t>
  </si>
  <si>
    <t>Gran Canaria Marathon</t>
  </si>
  <si>
    <t>Bjerringbro marathon</t>
  </si>
  <si>
    <t>Rom Marathon</t>
  </si>
  <si>
    <t>Retro Marathon Grenå</t>
  </si>
  <si>
    <t>Fyraftensmarathon</t>
  </si>
  <si>
    <t>Blazing The Marina</t>
  </si>
  <si>
    <t>Budapest Marathon</t>
  </si>
  <si>
    <t>MTG Cannonball marathon 2 2017</t>
  </si>
  <si>
    <t>Stribe marathon 4</t>
  </si>
  <si>
    <t>Ikast Advent marathon del 1</t>
  </si>
  <si>
    <t>Ikast Advent marathon del 3</t>
  </si>
  <si>
    <t>Så kom dagen marathon</t>
  </si>
  <si>
    <t>Kiel Marathon</t>
  </si>
  <si>
    <t>MTG Cannonball marathon 1 2018</t>
  </si>
  <si>
    <t>Mogens Hinrichsen marathon nr. 100</t>
  </si>
  <si>
    <t>Hel med Finn</t>
  </si>
  <si>
    <t>Manchester Marathon</t>
  </si>
  <si>
    <t>By</t>
  </si>
  <si>
    <t>Odense</t>
  </si>
  <si>
    <t>Silkeborg</t>
  </si>
  <si>
    <t>Berlin</t>
  </si>
  <si>
    <t>Hamburg</t>
  </si>
  <si>
    <t>Paris</t>
  </si>
  <si>
    <t>Amsterdam</t>
  </si>
  <si>
    <t>Grenå</t>
  </si>
  <si>
    <t>Viborg</t>
  </si>
  <si>
    <t>Mønsted</t>
  </si>
  <si>
    <t>København</t>
  </si>
  <si>
    <t>Struer</t>
  </si>
  <si>
    <t>Århus</t>
  </si>
  <si>
    <t>Ikast</t>
  </si>
  <si>
    <t>Las Palmas</t>
  </si>
  <si>
    <t>Bjerringbro</t>
  </si>
  <si>
    <t>Rom</t>
  </si>
  <si>
    <t>Vester Hornum</t>
  </si>
  <si>
    <t>Long Beach, Los Angeles</t>
  </si>
  <si>
    <t>Budapest</t>
  </si>
  <si>
    <t>Kiel</t>
  </si>
  <si>
    <t>Kolding</t>
  </si>
  <si>
    <t>Ålborg</t>
  </si>
  <si>
    <t>Manchester</t>
  </si>
  <si>
    <t>Land</t>
  </si>
  <si>
    <t>Danmark</t>
  </si>
  <si>
    <t>England</t>
  </si>
  <si>
    <t>Tyskland</t>
  </si>
  <si>
    <t>Ungarn</t>
  </si>
  <si>
    <t>USA</t>
  </si>
  <si>
    <t>Italien</t>
  </si>
  <si>
    <t>Spanien</t>
  </si>
  <si>
    <t>Holland</t>
  </si>
  <si>
    <t>Frankrig</t>
  </si>
  <si>
    <t>FC Trapperæs</t>
  </si>
  <si>
    <t>Solnedgangsmarathon</t>
  </si>
  <si>
    <t>Marathon Danmark Region Syddanmark</t>
  </si>
  <si>
    <t>Givskud</t>
  </si>
  <si>
    <t>København Marathon</t>
  </si>
  <si>
    <t>De Ustyrlige Ultraløberes Uendelige Marathon</t>
  </si>
  <si>
    <t>Lars og Sille nr. 100</t>
  </si>
  <si>
    <t>Ikast Advent Marathon del 2</t>
  </si>
  <si>
    <t>Stribe marathon 22</t>
  </si>
  <si>
    <t>GPS Marathon</t>
  </si>
  <si>
    <t>Horsens</t>
  </si>
  <si>
    <t>Klub 100</t>
  </si>
  <si>
    <t>Ja</t>
  </si>
  <si>
    <t>Stribe marathon 23</t>
  </si>
  <si>
    <t>Kobbelhøje Marathon 11</t>
  </si>
  <si>
    <t>I alt</t>
  </si>
  <si>
    <t>VLIR Løbet Coronastyle</t>
  </si>
  <si>
    <t>Randers</t>
  </si>
  <si>
    <t>Ulstrup Løbet</t>
  </si>
  <si>
    <t>Ulstrup</t>
  </si>
  <si>
    <t>Stribe marathon 24</t>
  </si>
  <si>
    <t>Stribe marathon 25</t>
  </si>
  <si>
    <t>Stribe marathon - Jonas Kyrstein nr. 100</t>
  </si>
  <si>
    <t>Thisted Marathon nr. 3</t>
  </si>
  <si>
    <t>Thisted</t>
  </si>
  <si>
    <t>Stribe marathon 26</t>
  </si>
  <si>
    <t>Stribe marathon 27</t>
  </si>
  <si>
    <t>Silkeborg Natmarathon 2020</t>
  </si>
  <si>
    <t>Horsens Garage Marathon III</t>
  </si>
  <si>
    <t>3. Marathon Kongevejen</t>
  </si>
  <si>
    <t>Bremdal Marathon nr. 4</t>
  </si>
  <si>
    <t>Bremdal Marathon nr. 6</t>
  </si>
  <si>
    <t>LBJulemarathon</t>
  </si>
  <si>
    <t>Julsø GPX Marathon #2</t>
  </si>
  <si>
    <t>Garagemarathon - Kokholm nr. 200</t>
  </si>
  <si>
    <t>LB Marathon nr. 41</t>
  </si>
  <si>
    <t>Blokhus Beach Marathon</t>
  </si>
  <si>
    <t>Blokhus</t>
  </si>
  <si>
    <t>Funky Marathon Silkeborg</t>
  </si>
  <si>
    <t>Gudednå  GPX Marathon #1</t>
  </si>
  <si>
    <t>Midtjysk Bjergmarathon</t>
  </si>
  <si>
    <t xml:space="preserve">LB Marathon nr. 43 ½ </t>
  </si>
  <si>
    <t>Stribe Marathon nr. 29</t>
  </si>
  <si>
    <t>LB Marathon nr. 46</t>
  </si>
  <si>
    <t>Lysbroløbet</t>
  </si>
  <si>
    <t>Bremdal Marathon nr. 25</t>
  </si>
  <si>
    <t>Adventsmarathon 2021 del 1</t>
  </si>
  <si>
    <t>Teknicar Nytårsløb</t>
  </si>
  <si>
    <t>Gedsted</t>
  </si>
  <si>
    <t>Popup Marathon #13 Ved Søerne</t>
  </si>
  <si>
    <t>Popup Marathon #14 Rundt om Årslev Engsø</t>
  </si>
  <si>
    <t>Det Manglende Marathonløb</t>
  </si>
  <si>
    <t>Holstebro Byløb</t>
  </si>
  <si>
    <t>Holstebro</t>
  </si>
  <si>
    <t>Tinnas nr. 100</t>
  </si>
  <si>
    <t>Danmarks Grimmeste Marathon</t>
  </si>
  <si>
    <t>Hannover Marathon</t>
  </si>
  <si>
    <t>Hannover</t>
  </si>
  <si>
    <t>&lt;3 timer</t>
  </si>
  <si>
    <t>3 - 3.10</t>
  </si>
  <si>
    <t>3.10 - 3.20</t>
  </si>
  <si>
    <t>3.20 - 3.30</t>
  </si>
  <si>
    <t>3.30 - 3.40</t>
  </si>
  <si>
    <t>3.40 - 3.50</t>
  </si>
  <si>
    <t>3.50 - 4</t>
  </si>
  <si>
    <t>&gt;4 timer</t>
  </si>
  <si>
    <t>Løbetosse festen</t>
  </si>
  <si>
    <t>Stribe Marathon nr. 36</t>
  </si>
  <si>
    <t>Hel/halv Grundlovsløb</t>
  </si>
  <si>
    <t>Lottes Løb n. 2</t>
  </si>
  <si>
    <t>Stoholm</t>
  </si>
  <si>
    <t>North Sea Beach Marathon</t>
  </si>
  <si>
    <t>Hvide Sande</t>
  </si>
  <si>
    <t>Stribe Marathon nr. 37</t>
  </si>
  <si>
    <t>Stribe Marathon nr. 38</t>
  </si>
  <si>
    <t>Stribe Marathon nr. 39</t>
  </si>
  <si>
    <t>Skive Marathon - Sommerløb #2</t>
  </si>
  <si>
    <t>Skive</t>
  </si>
  <si>
    <t>HCA Marathon 2022</t>
  </si>
  <si>
    <t>Brabrandstien Marathon III</t>
  </si>
  <si>
    <t>Stribe Marathon nr. 40</t>
  </si>
  <si>
    <t>Athen Marathon</t>
  </si>
  <si>
    <t>Athen</t>
  </si>
  <si>
    <t>Grækenland</t>
  </si>
  <si>
    <t>Stribe Marathon nr. 44</t>
  </si>
  <si>
    <t>Brokløbet</t>
  </si>
  <si>
    <t>Julsø Rundt GPX Marathon</t>
  </si>
  <si>
    <t>Camillas Marathon nr.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</si>
</sst>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21" fontId="0" fillId="0" borderId="0" xfId="0" applyNumberFormat="1"/>
    <xf numFmtId="20" fontId="0" fillId="0" borderId="0" xfId="0" applyNumberFormat="1"/>
    <xf numFmtId="45" fontId="0" fillId="0" borderId="0" xfId="0" applyNumberFormat="1"/>
    <xf numFmtId="21" fontId="1" fillId="0" borderId="0" xfId="0" applyNumberFormat="1" applyFont="1"/>
    <xf numFmtId="45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Border="1"/>
    <xf numFmtId="14" fontId="0" fillId="0" borderId="1" xfId="0" applyNumberFormat="1" applyBorder="1"/>
    <xf numFmtId="21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27"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5"/>
  <sheetViews>
    <sheetView tabSelected="1" workbookViewId="0">
      <pane ySplit="1" topLeftCell="A86" activePane="bottomLeft" state="frozen"/>
      <selection pane="bottomLeft" activeCell="F106" sqref="F106"/>
    </sheetView>
  </sheetViews>
  <sheetFormatPr defaultRowHeight="15" x14ac:dyDescent="0.25"/>
  <cols>
    <col min="2" max="2" width="10.42578125" style="2" bestFit="1" customWidth="1"/>
    <col min="3" max="3" width="42.85546875" bestFit="1" customWidth="1"/>
    <col min="4" max="4" width="22.7109375" bestFit="1" customWidth="1"/>
    <col min="5" max="5" width="11.85546875" bestFit="1" customWidth="1"/>
    <col min="6" max="6" width="9.140625" style="3"/>
    <col min="15" max="15" width="11.85546875" bestFit="1" customWidth="1"/>
  </cols>
  <sheetData>
    <row r="1" spans="1:18" x14ac:dyDescent="0.25">
      <c r="A1" s="9" t="s">
        <v>2</v>
      </c>
      <c r="B1" s="10" t="s">
        <v>0</v>
      </c>
      <c r="C1" s="9" t="s">
        <v>1</v>
      </c>
      <c r="D1" s="9" t="s">
        <v>38</v>
      </c>
      <c r="E1" s="9" t="s">
        <v>62</v>
      </c>
      <c r="F1" s="11" t="s">
        <v>3</v>
      </c>
      <c r="G1" s="9" t="s">
        <v>4</v>
      </c>
      <c r="H1" s="9" t="s">
        <v>83</v>
      </c>
      <c r="I1" s="1"/>
      <c r="J1" s="1" t="s">
        <v>87</v>
      </c>
      <c r="K1" s="1">
        <f>COUNTIFS(A2:A628,"&gt;0")</f>
        <v>104</v>
      </c>
      <c r="L1" s="7">
        <f>AVERAGE(F2:F103)</f>
        <v>0.14554488925199707</v>
      </c>
      <c r="M1" s="8">
        <f>AVERAGE(G2:G103)</f>
        <v>3.4493397144684701E-3</v>
      </c>
      <c r="N1" s="1"/>
      <c r="O1" s="1"/>
      <c r="P1" s="1"/>
      <c r="Q1" s="7"/>
      <c r="R1" s="8"/>
    </row>
    <row r="2" spans="1:18" x14ac:dyDescent="0.25">
      <c r="A2" s="12">
        <v>1</v>
      </c>
      <c r="B2" s="13">
        <v>38270</v>
      </c>
      <c r="C2" s="12" t="s">
        <v>5</v>
      </c>
      <c r="D2" s="12" t="s">
        <v>39</v>
      </c>
      <c r="E2" s="12" t="s">
        <v>63</v>
      </c>
      <c r="F2" s="14">
        <v>0.16325231481481481</v>
      </c>
      <c r="G2" s="14">
        <f>F2/42.195</f>
        <v>3.8689966776825407E-3</v>
      </c>
      <c r="H2" s="12" t="s">
        <v>84</v>
      </c>
    </row>
    <row r="3" spans="1:18" x14ac:dyDescent="0.25">
      <c r="A3" s="12">
        <v>2</v>
      </c>
      <c r="B3" s="13">
        <v>41046</v>
      </c>
      <c r="C3" s="12" t="s">
        <v>7</v>
      </c>
      <c r="D3" s="12" t="s">
        <v>40</v>
      </c>
      <c r="E3" s="12" t="s">
        <v>63</v>
      </c>
      <c r="F3" s="14">
        <v>0.15761574074074072</v>
      </c>
      <c r="G3" s="14">
        <f>F3/42.195</f>
        <v>3.7354127441815554E-3</v>
      </c>
      <c r="H3" s="12" t="s">
        <v>84</v>
      </c>
      <c r="L3" t="s">
        <v>130</v>
      </c>
      <c r="M3">
        <f>COUNTIF(F2:F101,"&lt;3:00:00")</f>
        <v>1</v>
      </c>
      <c r="O3" t="s">
        <v>63</v>
      </c>
      <c r="P3">
        <f>COUNTIFS(E2:E101,"Danmark")</f>
        <v>84</v>
      </c>
    </row>
    <row r="4" spans="1:18" x14ac:dyDescent="0.25">
      <c r="A4" s="12">
        <v>3</v>
      </c>
      <c r="B4" s="13">
        <v>41182</v>
      </c>
      <c r="C4" s="12" t="s">
        <v>6</v>
      </c>
      <c r="D4" s="12" t="s">
        <v>41</v>
      </c>
      <c r="E4" s="12" t="s">
        <v>65</v>
      </c>
      <c r="F4" s="14">
        <v>0.14686342592592591</v>
      </c>
      <c r="G4" s="14">
        <f>F4/42.195</f>
        <v>3.4805883617946656E-3</v>
      </c>
      <c r="H4" s="12" t="s">
        <v>84</v>
      </c>
      <c r="L4" t="s">
        <v>131</v>
      </c>
      <c r="M4">
        <f>COUNTIFS(F2:F101,"&gt;3:00:00",F2:F101,"&lt;3:10:00",H2:H101,"=Ja")</f>
        <v>5</v>
      </c>
      <c r="O4" t="s">
        <v>65</v>
      </c>
      <c r="P4">
        <f>COUNTIFS(E2:E101,"Tyskland")</f>
        <v>8</v>
      </c>
    </row>
    <row r="5" spans="1:18" x14ac:dyDescent="0.25">
      <c r="A5" s="12">
        <v>4</v>
      </c>
      <c r="B5" s="13">
        <v>41385</v>
      </c>
      <c r="C5" s="12" t="s">
        <v>8</v>
      </c>
      <c r="D5" s="12" t="s">
        <v>42</v>
      </c>
      <c r="E5" s="12" t="s">
        <v>65</v>
      </c>
      <c r="F5" s="14">
        <v>0.14115740740740743</v>
      </c>
      <c r="G5" s="14">
        <f t="shared" ref="G5:G56" si="0">F5/42.195</f>
        <v>3.3453586303450037E-3</v>
      </c>
      <c r="H5" s="12" t="s">
        <v>84</v>
      </c>
      <c r="L5" t="s">
        <v>132</v>
      </c>
      <c r="M5">
        <f>COUNTIFS(F2:F101,"&gt;3:10:00",F2:F101,"&lt;3:20:00",H2:H101,"=Ja")</f>
        <v>29</v>
      </c>
      <c r="O5" t="s">
        <v>70</v>
      </c>
      <c r="P5">
        <f>COUNTIFS(E2:E101,"Holland")</f>
        <v>1</v>
      </c>
    </row>
    <row r="6" spans="1:18" x14ac:dyDescent="0.25">
      <c r="A6" s="12">
        <v>5</v>
      </c>
      <c r="B6" s="13">
        <v>42106</v>
      </c>
      <c r="C6" s="12" t="s">
        <v>9</v>
      </c>
      <c r="D6" s="12" t="s">
        <v>43</v>
      </c>
      <c r="E6" s="12" t="s">
        <v>71</v>
      </c>
      <c r="F6" s="14">
        <v>0.14359953703703704</v>
      </c>
      <c r="G6" s="14">
        <f t="shared" si="0"/>
        <v>3.4032358582068265E-3</v>
      </c>
      <c r="H6" s="12" t="s">
        <v>84</v>
      </c>
      <c r="L6" t="s">
        <v>133</v>
      </c>
      <c r="M6">
        <f>COUNTIFS(F2:F101,"&gt;3:20:00",F2:F101,"&lt;3:30:00",H2:H101,"=Ja")</f>
        <v>24</v>
      </c>
      <c r="O6" t="s">
        <v>71</v>
      </c>
      <c r="P6">
        <f>COUNTIFS(E2:E101,"Frankrig")</f>
        <v>1</v>
      </c>
    </row>
    <row r="7" spans="1:18" x14ac:dyDescent="0.25">
      <c r="A7" s="12">
        <v>6</v>
      </c>
      <c r="B7" s="13">
        <v>42295</v>
      </c>
      <c r="C7" s="12" t="s">
        <v>10</v>
      </c>
      <c r="D7" s="12" t="s">
        <v>44</v>
      </c>
      <c r="E7" s="12" t="s">
        <v>70</v>
      </c>
      <c r="F7" s="14">
        <v>0.13597222222222222</v>
      </c>
      <c r="G7" s="14">
        <f t="shared" si="0"/>
        <v>3.222472383510421E-3</v>
      </c>
      <c r="H7" s="12" t="s">
        <v>84</v>
      </c>
      <c r="L7" t="s">
        <v>134</v>
      </c>
      <c r="M7">
        <f>COUNTIFS(F2:F101,"&gt;3:30:00",F2:F101,"&lt;3:40:00",H2:H101,"=Ja")</f>
        <v>16</v>
      </c>
      <c r="O7" t="s">
        <v>69</v>
      </c>
      <c r="P7">
        <f>COUNTIFS(E2:E101,"Spanien")</f>
        <v>1</v>
      </c>
    </row>
    <row r="8" spans="1:18" x14ac:dyDescent="0.25">
      <c r="A8" s="12">
        <v>7</v>
      </c>
      <c r="B8" s="13">
        <v>42448</v>
      </c>
      <c r="C8" s="12" t="s">
        <v>11</v>
      </c>
      <c r="D8" s="12" t="s">
        <v>46</v>
      </c>
      <c r="E8" s="12" t="s">
        <v>63</v>
      </c>
      <c r="F8" s="14">
        <v>0.15516203703703704</v>
      </c>
      <c r="G8" s="14">
        <f t="shared" si="0"/>
        <v>3.6772612166616199E-3</v>
      </c>
      <c r="H8" s="12" t="s">
        <v>84</v>
      </c>
      <c r="L8" t="s">
        <v>135</v>
      </c>
      <c r="M8">
        <f>COUNTIFS(F2:F101,"&gt;3:40:00",F2:F101,"&lt;3:50:00",H2:H101,"=Ja")</f>
        <v>13</v>
      </c>
      <c r="O8" t="s">
        <v>68</v>
      </c>
      <c r="P8">
        <f>COUNTIFS(E2:E101,"Italien")</f>
        <v>1</v>
      </c>
    </row>
    <row r="9" spans="1:18" x14ac:dyDescent="0.25">
      <c r="A9" s="12">
        <v>8</v>
      </c>
      <c r="B9" s="13">
        <v>42455</v>
      </c>
      <c r="C9" s="12" t="s">
        <v>12</v>
      </c>
      <c r="D9" s="12" t="s">
        <v>45</v>
      </c>
      <c r="E9" s="12" t="s">
        <v>63</v>
      </c>
      <c r="F9" s="14">
        <v>0.15496527777777777</v>
      </c>
      <c r="G9" s="14">
        <f t="shared" si="0"/>
        <v>3.6725981224737E-3</v>
      </c>
      <c r="H9" s="12" t="s">
        <v>84</v>
      </c>
      <c r="L9" t="s">
        <v>136</v>
      </c>
      <c r="M9">
        <f>COUNTIFS(F2:F101,"&gt;3:50:00",F2:F101,"&lt;4:00:00",H2:H101,"=Ja")</f>
        <v>7</v>
      </c>
      <c r="O9" t="s">
        <v>66</v>
      </c>
      <c r="P9">
        <f>COUNTIFS(E2:E101,"Ungarn")</f>
        <v>1</v>
      </c>
    </row>
    <row r="10" spans="1:18" x14ac:dyDescent="0.25">
      <c r="A10" s="12">
        <v>9</v>
      </c>
      <c r="B10" s="13">
        <v>42477</v>
      </c>
      <c r="C10" s="12" t="s">
        <v>8</v>
      </c>
      <c r="D10" s="12" t="s">
        <v>42</v>
      </c>
      <c r="E10" s="12" t="s">
        <v>65</v>
      </c>
      <c r="F10" s="14">
        <v>0.14530092592592592</v>
      </c>
      <c r="G10" s="14">
        <f t="shared" si="0"/>
        <v>3.4435579079494234E-3</v>
      </c>
      <c r="H10" s="12" t="s">
        <v>84</v>
      </c>
      <c r="L10" t="s">
        <v>137</v>
      </c>
      <c r="M10">
        <f>COUNTIFS(F2:F101,"&gt;4:00:00",H2:H101,"=Ja")</f>
        <v>5</v>
      </c>
      <c r="O10" t="s">
        <v>67</v>
      </c>
      <c r="P10">
        <f>COUNTIFS(E2:E101,"USA")</f>
        <v>1</v>
      </c>
    </row>
    <row r="11" spans="1:18" x14ac:dyDescent="0.25">
      <c r="A11" s="12">
        <v>10</v>
      </c>
      <c r="B11" s="13">
        <v>42495</v>
      </c>
      <c r="C11" s="12" t="s">
        <v>13</v>
      </c>
      <c r="D11" s="12" t="s">
        <v>47</v>
      </c>
      <c r="E11" s="12" t="s">
        <v>63</v>
      </c>
      <c r="F11" s="14">
        <v>0.17179398148148148</v>
      </c>
      <c r="G11" s="14">
        <f t="shared" si="0"/>
        <v>4.0714298253698659E-3</v>
      </c>
      <c r="H11" s="12" t="s">
        <v>84</v>
      </c>
      <c r="O11" t="s">
        <v>64</v>
      </c>
      <c r="P11">
        <f>COUNTIFS(E2:E101,"England")</f>
        <v>1</v>
      </c>
    </row>
    <row r="12" spans="1:18" x14ac:dyDescent="0.25">
      <c r="A12" s="12">
        <v>11</v>
      </c>
      <c r="B12" s="13">
        <v>42512</v>
      </c>
      <c r="C12" s="12" t="s">
        <v>14</v>
      </c>
      <c r="D12" s="12" t="s">
        <v>48</v>
      </c>
      <c r="E12" s="12" t="s">
        <v>63</v>
      </c>
      <c r="F12" s="14">
        <v>0.14554398148148148</v>
      </c>
      <c r="G12" s="14">
        <f t="shared" si="0"/>
        <v>3.4493182007697947E-3</v>
      </c>
      <c r="H12" s="12" t="s">
        <v>84</v>
      </c>
      <c r="O12" t="s">
        <v>155</v>
      </c>
      <c r="P12">
        <f>COUNTIFS(E3:E102,"England")</f>
        <v>1</v>
      </c>
    </row>
    <row r="13" spans="1:18" x14ac:dyDescent="0.25">
      <c r="A13" s="12">
        <v>12</v>
      </c>
      <c r="B13" s="13">
        <v>42545</v>
      </c>
      <c r="C13" s="12" t="s">
        <v>15</v>
      </c>
      <c r="D13" s="12" t="s">
        <v>49</v>
      </c>
      <c r="E13" s="12" t="s">
        <v>63</v>
      </c>
      <c r="F13" s="14">
        <v>0.14966435185185187</v>
      </c>
      <c r="G13" s="14">
        <f t="shared" si="0"/>
        <v>3.5469688790579893E-3</v>
      </c>
      <c r="H13" s="12" t="s">
        <v>84</v>
      </c>
    </row>
    <row r="14" spans="1:18" x14ac:dyDescent="0.25">
      <c r="A14" s="12">
        <v>13</v>
      </c>
      <c r="B14" s="13">
        <v>42559</v>
      </c>
      <c r="C14" s="12" t="s">
        <v>16</v>
      </c>
      <c r="D14" s="12" t="s">
        <v>49</v>
      </c>
      <c r="E14" s="12" t="s">
        <v>63</v>
      </c>
      <c r="F14" s="14">
        <v>0.14467592592592593</v>
      </c>
      <c r="G14" s="14">
        <f t="shared" si="0"/>
        <v>3.4287457264113265E-3</v>
      </c>
      <c r="H14" s="12" t="s">
        <v>84</v>
      </c>
    </row>
    <row r="15" spans="1:18" x14ac:dyDescent="0.25">
      <c r="A15" s="12">
        <v>14</v>
      </c>
      <c r="B15" s="13">
        <v>42580</v>
      </c>
      <c r="C15" s="12" t="s">
        <v>17</v>
      </c>
      <c r="D15" s="12" t="s">
        <v>49</v>
      </c>
      <c r="E15" s="12" t="s">
        <v>63</v>
      </c>
      <c r="F15" s="14">
        <v>0.15842592592592594</v>
      </c>
      <c r="G15" s="14">
        <f t="shared" si="0"/>
        <v>3.7546137202494594E-3</v>
      </c>
      <c r="H15" s="12" t="s">
        <v>84</v>
      </c>
    </row>
    <row r="16" spans="1:18" x14ac:dyDescent="0.25">
      <c r="A16" s="12">
        <v>15</v>
      </c>
      <c r="B16" s="13">
        <v>42631</v>
      </c>
      <c r="C16" s="12" t="s">
        <v>18</v>
      </c>
      <c r="D16" s="12" t="s">
        <v>46</v>
      </c>
      <c r="E16" s="12" t="s">
        <v>63</v>
      </c>
      <c r="F16" s="14">
        <v>0.1504398148148148</v>
      </c>
      <c r="G16" s="14">
        <f t="shared" si="0"/>
        <v>3.5653469561515534E-3</v>
      </c>
      <c r="H16" s="12" t="s">
        <v>84</v>
      </c>
    </row>
    <row r="17" spans="1:8" x14ac:dyDescent="0.25">
      <c r="A17" s="12">
        <v>16</v>
      </c>
      <c r="B17" s="13">
        <v>42637</v>
      </c>
      <c r="C17" s="12" t="s">
        <v>19</v>
      </c>
      <c r="D17" s="12" t="s">
        <v>50</v>
      </c>
      <c r="E17" s="12" t="s">
        <v>63</v>
      </c>
      <c r="F17" s="14">
        <v>0.1527199074074074</v>
      </c>
      <c r="G17" s="14">
        <f t="shared" si="0"/>
        <v>3.6193839887997963E-3</v>
      </c>
      <c r="H17" s="12" t="s">
        <v>84</v>
      </c>
    </row>
    <row r="18" spans="1:8" x14ac:dyDescent="0.25">
      <c r="A18" s="12">
        <v>17</v>
      </c>
      <c r="B18" s="13">
        <v>42708</v>
      </c>
      <c r="C18" s="12" t="s">
        <v>20</v>
      </c>
      <c r="D18" s="12" t="s">
        <v>51</v>
      </c>
      <c r="E18" s="12" t="s">
        <v>63</v>
      </c>
      <c r="F18" s="14">
        <v>0.15847222222222221</v>
      </c>
      <c r="G18" s="14">
        <f t="shared" si="0"/>
        <v>3.7557109188819104E-3</v>
      </c>
      <c r="H18" s="12" t="s">
        <v>84</v>
      </c>
    </row>
    <row r="19" spans="1:8" x14ac:dyDescent="0.25">
      <c r="A19" s="12">
        <v>18</v>
      </c>
      <c r="B19" s="13">
        <v>42757</v>
      </c>
      <c r="C19" s="12" t="s">
        <v>21</v>
      </c>
      <c r="D19" s="12" t="s">
        <v>52</v>
      </c>
      <c r="E19" s="12" t="s">
        <v>69</v>
      </c>
      <c r="F19" s="14">
        <v>0.15819444444444444</v>
      </c>
      <c r="G19" s="14">
        <f t="shared" si="0"/>
        <v>3.7491277270872009E-3</v>
      </c>
      <c r="H19" s="12" t="s">
        <v>84</v>
      </c>
    </row>
    <row r="20" spans="1:8" x14ac:dyDescent="0.25">
      <c r="A20" s="12">
        <v>19</v>
      </c>
      <c r="B20" s="13">
        <v>42819</v>
      </c>
      <c r="C20" s="12" t="s">
        <v>22</v>
      </c>
      <c r="D20" s="12" t="s">
        <v>53</v>
      </c>
      <c r="E20" s="12" t="s">
        <v>63</v>
      </c>
      <c r="F20" s="14">
        <v>0.15687500000000001</v>
      </c>
      <c r="G20" s="14">
        <f t="shared" si="0"/>
        <v>3.71785756606233E-3</v>
      </c>
      <c r="H20" s="12" t="s">
        <v>84</v>
      </c>
    </row>
    <row r="21" spans="1:8" x14ac:dyDescent="0.25">
      <c r="A21" s="12">
        <v>20</v>
      </c>
      <c r="B21" s="13">
        <v>42827</v>
      </c>
      <c r="C21" s="12" t="s">
        <v>23</v>
      </c>
      <c r="D21" s="12" t="s">
        <v>54</v>
      </c>
      <c r="E21" s="12" t="s">
        <v>68</v>
      </c>
      <c r="F21" s="14">
        <v>0.14754629629629631</v>
      </c>
      <c r="G21" s="14">
        <f t="shared" si="0"/>
        <v>3.4967720416233276E-3</v>
      </c>
      <c r="H21" s="12" t="s">
        <v>84</v>
      </c>
    </row>
    <row r="22" spans="1:8" x14ac:dyDescent="0.25">
      <c r="A22" s="12">
        <v>21</v>
      </c>
      <c r="B22" s="13">
        <v>42855</v>
      </c>
      <c r="C22" s="12" t="s">
        <v>24</v>
      </c>
      <c r="D22" s="12" t="s">
        <v>45</v>
      </c>
      <c r="E22" s="12" t="s">
        <v>63</v>
      </c>
      <c r="F22" s="14">
        <v>0.15100694444444443</v>
      </c>
      <c r="G22" s="14">
        <f t="shared" si="0"/>
        <v>3.5787876393990857E-3</v>
      </c>
      <c r="H22" s="12" t="s">
        <v>84</v>
      </c>
    </row>
    <row r="23" spans="1:8" x14ac:dyDescent="0.25">
      <c r="A23" s="12">
        <v>22</v>
      </c>
      <c r="B23" s="13">
        <v>42880</v>
      </c>
      <c r="C23" s="12" t="s">
        <v>13</v>
      </c>
      <c r="D23" s="12" t="s">
        <v>47</v>
      </c>
      <c r="E23" s="12" t="s">
        <v>63</v>
      </c>
      <c r="F23" s="14">
        <v>0.1615625</v>
      </c>
      <c r="G23" s="14">
        <f t="shared" si="0"/>
        <v>3.8289489275980565E-3</v>
      </c>
      <c r="H23" s="12" t="s">
        <v>84</v>
      </c>
    </row>
    <row r="24" spans="1:8" x14ac:dyDescent="0.25">
      <c r="A24" s="12">
        <v>23</v>
      </c>
      <c r="B24" s="13">
        <v>42923</v>
      </c>
      <c r="C24" s="12" t="s">
        <v>25</v>
      </c>
      <c r="D24" s="12" t="s">
        <v>55</v>
      </c>
      <c r="E24" s="12" t="s">
        <v>63</v>
      </c>
      <c r="F24" s="14">
        <v>0.16563657407407409</v>
      </c>
      <c r="G24" s="14">
        <f t="shared" si="0"/>
        <v>3.9255024072538001E-3</v>
      </c>
      <c r="H24" s="12" t="s">
        <v>84</v>
      </c>
    </row>
    <row r="25" spans="1:8" x14ac:dyDescent="0.25">
      <c r="A25" s="12">
        <v>24</v>
      </c>
      <c r="B25" s="13">
        <v>42994</v>
      </c>
      <c r="C25" s="12" t="s">
        <v>26</v>
      </c>
      <c r="D25" s="12" t="s">
        <v>56</v>
      </c>
      <c r="E25" s="12" t="s">
        <v>67</v>
      </c>
      <c r="F25" s="14">
        <v>0.16116898148148148</v>
      </c>
      <c r="G25" s="14">
        <f t="shared" si="0"/>
        <v>3.8196227392222177E-3</v>
      </c>
      <c r="H25" s="12" t="s">
        <v>84</v>
      </c>
    </row>
    <row r="26" spans="1:8" x14ac:dyDescent="0.25">
      <c r="A26" s="12">
        <v>25</v>
      </c>
      <c r="B26" s="13">
        <v>43023</v>
      </c>
      <c r="C26" s="12" t="s">
        <v>27</v>
      </c>
      <c r="D26" s="12" t="s">
        <v>57</v>
      </c>
      <c r="E26" s="12" t="s">
        <v>66</v>
      </c>
      <c r="F26" s="14">
        <v>0.14495370370370372</v>
      </c>
      <c r="G26" s="14">
        <f t="shared" si="0"/>
        <v>3.4353289182060369E-3</v>
      </c>
      <c r="H26" s="12" t="s">
        <v>84</v>
      </c>
    </row>
    <row r="27" spans="1:8" x14ac:dyDescent="0.25">
      <c r="A27" s="12">
        <v>26</v>
      </c>
      <c r="B27" s="13">
        <v>43036</v>
      </c>
      <c r="C27" s="12" t="s">
        <v>28</v>
      </c>
      <c r="D27" s="12" t="s">
        <v>46</v>
      </c>
      <c r="E27" s="12" t="s">
        <v>63</v>
      </c>
      <c r="F27" s="14">
        <v>0.15405092592592592</v>
      </c>
      <c r="G27" s="14">
        <f t="shared" si="0"/>
        <v>3.6509284494827803E-3</v>
      </c>
      <c r="H27" s="12" t="s">
        <v>84</v>
      </c>
    </row>
    <row r="28" spans="1:8" x14ac:dyDescent="0.25">
      <c r="A28" s="12">
        <v>27</v>
      </c>
      <c r="B28" s="13">
        <v>43051</v>
      </c>
      <c r="C28" s="12" t="s">
        <v>29</v>
      </c>
      <c r="D28" s="12" t="s">
        <v>51</v>
      </c>
      <c r="E28" s="12" t="s">
        <v>63</v>
      </c>
      <c r="F28" s="14">
        <v>0.1632986111111111</v>
      </c>
      <c r="G28" s="14">
        <f t="shared" si="0"/>
        <v>3.8700938763149922E-3</v>
      </c>
      <c r="H28" s="12" t="s">
        <v>84</v>
      </c>
    </row>
    <row r="29" spans="1:8" x14ac:dyDescent="0.25">
      <c r="A29" s="12">
        <v>28</v>
      </c>
      <c r="B29" s="13">
        <v>43065</v>
      </c>
      <c r="C29" s="12" t="s">
        <v>30</v>
      </c>
      <c r="D29" s="12" t="s">
        <v>51</v>
      </c>
      <c r="E29" s="12" t="s">
        <v>63</v>
      </c>
      <c r="F29" s="14">
        <v>0.15783564814814813</v>
      </c>
      <c r="G29" s="14">
        <f t="shared" si="0"/>
        <v>3.7406244376857003E-3</v>
      </c>
      <c r="H29" s="12" t="s">
        <v>84</v>
      </c>
    </row>
    <row r="30" spans="1:8" x14ac:dyDescent="0.25">
      <c r="A30" s="12">
        <v>29</v>
      </c>
      <c r="B30" s="13">
        <v>43079</v>
      </c>
      <c r="C30" s="12" t="s">
        <v>31</v>
      </c>
      <c r="D30" s="12" t="s">
        <v>51</v>
      </c>
      <c r="E30" s="12" t="s">
        <v>63</v>
      </c>
      <c r="F30" s="14">
        <v>0.16552083333333334</v>
      </c>
      <c r="G30" s="14">
        <f t="shared" si="0"/>
        <v>3.9227594106726708E-3</v>
      </c>
      <c r="H30" s="12" t="s">
        <v>84</v>
      </c>
    </row>
    <row r="31" spans="1:8" x14ac:dyDescent="0.25">
      <c r="A31" s="12">
        <v>30</v>
      </c>
      <c r="B31" s="13">
        <v>43113</v>
      </c>
      <c r="C31" s="12" t="s">
        <v>32</v>
      </c>
      <c r="D31" s="12" t="s">
        <v>46</v>
      </c>
      <c r="E31" s="12" t="s">
        <v>63</v>
      </c>
      <c r="F31" s="14">
        <v>0.16221064814814815</v>
      </c>
      <c r="G31" s="14">
        <f t="shared" si="0"/>
        <v>3.8443097084523794E-3</v>
      </c>
      <c r="H31" s="12" t="s">
        <v>84</v>
      </c>
    </row>
    <row r="32" spans="1:8" x14ac:dyDescent="0.25">
      <c r="A32" s="12">
        <v>31</v>
      </c>
      <c r="B32" s="13">
        <v>43155</v>
      </c>
      <c r="C32" s="12" t="s">
        <v>33</v>
      </c>
      <c r="D32" s="12" t="s">
        <v>58</v>
      </c>
      <c r="E32" s="12" t="s">
        <v>65</v>
      </c>
      <c r="F32" s="14">
        <v>0.14960648148148148</v>
      </c>
      <c r="G32" s="14">
        <f t="shared" si="0"/>
        <v>3.5455973807674247E-3</v>
      </c>
      <c r="H32" s="12" t="s">
        <v>84</v>
      </c>
    </row>
    <row r="33" spans="1:8" x14ac:dyDescent="0.25">
      <c r="A33" s="12">
        <v>32</v>
      </c>
      <c r="B33" s="13">
        <v>43176</v>
      </c>
      <c r="C33" s="12" t="s">
        <v>34</v>
      </c>
      <c r="D33" s="12" t="s">
        <v>46</v>
      </c>
      <c r="E33" s="12" t="s">
        <v>63</v>
      </c>
      <c r="F33" s="14">
        <v>0.15145833333333333</v>
      </c>
      <c r="G33" s="14">
        <f t="shared" si="0"/>
        <v>3.5894853260654896E-3</v>
      </c>
      <c r="H33" s="12" t="s">
        <v>84</v>
      </c>
    </row>
    <row r="34" spans="1:8" x14ac:dyDescent="0.25">
      <c r="A34" s="12">
        <v>33</v>
      </c>
      <c r="B34" s="13">
        <v>43184</v>
      </c>
      <c r="C34" s="12" t="s">
        <v>35</v>
      </c>
      <c r="D34" s="12" t="s">
        <v>59</v>
      </c>
      <c r="E34" s="12" t="s">
        <v>63</v>
      </c>
      <c r="F34" s="14">
        <v>0.16944444444444443</v>
      </c>
      <c r="G34" s="14">
        <f t="shared" si="0"/>
        <v>4.0157469947729452E-3</v>
      </c>
      <c r="H34" s="12" t="s">
        <v>84</v>
      </c>
    </row>
    <row r="35" spans="1:8" x14ac:dyDescent="0.25">
      <c r="A35" s="12">
        <v>34</v>
      </c>
      <c r="B35" s="13">
        <v>43189</v>
      </c>
      <c r="C35" s="12" t="s">
        <v>36</v>
      </c>
      <c r="D35" s="12" t="s">
        <v>60</v>
      </c>
      <c r="E35" s="12" t="s">
        <v>63</v>
      </c>
      <c r="F35" s="14">
        <v>0.15923611111111111</v>
      </c>
      <c r="G35" s="14">
        <f t="shared" si="0"/>
        <v>3.7738146963173622E-3</v>
      </c>
      <c r="H35" s="12" t="s">
        <v>84</v>
      </c>
    </row>
    <row r="36" spans="1:8" x14ac:dyDescent="0.25">
      <c r="A36" s="12">
        <v>35</v>
      </c>
      <c r="B36" s="13">
        <v>43198</v>
      </c>
      <c r="C36" s="12" t="s">
        <v>37</v>
      </c>
      <c r="D36" s="12" t="s">
        <v>61</v>
      </c>
      <c r="E36" s="12" t="s">
        <v>64</v>
      </c>
      <c r="F36" s="14">
        <v>0.14570601851851853</v>
      </c>
      <c r="G36" s="14">
        <f t="shared" si="0"/>
        <v>3.4531583959833754E-3</v>
      </c>
      <c r="H36" s="12" t="s">
        <v>84</v>
      </c>
    </row>
    <row r="37" spans="1:8" x14ac:dyDescent="0.25">
      <c r="A37" s="12">
        <v>36</v>
      </c>
      <c r="B37" s="13">
        <v>43211</v>
      </c>
      <c r="C37" s="12" t="s">
        <v>72</v>
      </c>
      <c r="D37" s="12" t="s">
        <v>60</v>
      </c>
      <c r="E37" s="12" t="s">
        <v>63</v>
      </c>
      <c r="F37" s="14">
        <v>0.17586805555555554</v>
      </c>
      <c r="G37" s="14">
        <f t="shared" si="0"/>
        <v>4.1679833050256082E-3</v>
      </c>
      <c r="H37" s="12" t="s">
        <v>84</v>
      </c>
    </row>
    <row r="38" spans="1:8" x14ac:dyDescent="0.25">
      <c r="A38" s="12">
        <v>37</v>
      </c>
      <c r="B38" s="13">
        <v>43230</v>
      </c>
      <c r="C38" s="12" t="s">
        <v>13</v>
      </c>
      <c r="D38" s="12" t="s">
        <v>47</v>
      </c>
      <c r="E38" s="12" t="s">
        <v>63</v>
      </c>
      <c r="F38" s="14">
        <v>0.17019675925925926</v>
      </c>
      <c r="G38" s="14">
        <f t="shared" si="0"/>
        <v>4.0335764725502841E-3</v>
      </c>
      <c r="H38" s="12" t="s">
        <v>84</v>
      </c>
    </row>
    <row r="39" spans="1:8" x14ac:dyDescent="0.25">
      <c r="A39" s="12">
        <v>38</v>
      </c>
      <c r="B39" s="13">
        <v>43245</v>
      </c>
      <c r="C39" s="12" t="s">
        <v>73</v>
      </c>
      <c r="D39" s="12" t="s">
        <v>49</v>
      </c>
      <c r="E39" s="12" t="s">
        <v>63</v>
      </c>
      <c r="F39" s="14">
        <v>0.155</v>
      </c>
      <c r="G39" s="14">
        <f t="shared" si="0"/>
        <v>3.6734210214480387E-3</v>
      </c>
      <c r="H39" s="12" t="s">
        <v>84</v>
      </c>
    </row>
    <row r="40" spans="1:8" x14ac:dyDescent="0.25">
      <c r="A40" s="12">
        <v>39</v>
      </c>
      <c r="B40" s="13">
        <v>43255</v>
      </c>
      <c r="C40" s="12" t="s">
        <v>74</v>
      </c>
      <c r="D40" s="12" t="s">
        <v>75</v>
      </c>
      <c r="E40" s="12" t="s">
        <v>63</v>
      </c>
      <c r="F40" s="14">
        <v>0.15300925925925926</v>
      </c>
      <c r="G40" s="14">
        <f t="shared" si="0"/>
        <v>3.626241480252619E-3</v>
      </c>
      <c r="H40" s="12" t="s">
        <v>84</v>
      </c>
    </row>
    <row r="41" spans="1:8" x14ac:dyDescent="0.25">
      <c r="A41" s="12">
        <v>40</v>
      </c>
      <c r="B41" s="13">
        <v>43519</v>
      </c>
      <c r="C41" s="12" t="s">
        <v>33</v>
      </c>
      <c r="D41" s="12" t="s">
        <v>58</v>
      </c>
      <c r="E41" s="12" t="s">
        <v>65</v>
      </c>
      <c r="F41" s="14">
        <v>0.13082175925925926</v>
      </c>
      <c r="G41" s="14">
        <f t="shared" si="0"/>
        <v>3.1004090356501778E-3</v>
      </c>
      <c r="H41" s="12" t="s">
        <v>84</v>
      </c>
    </row>
    <row r="42" spans="1:8" x14ac:dyDescent="0.25">
      <c r="A42" s="12">
        <v>41</v>
      </c>
      <c r="B42" s="13">
        <v>43604</v>
      </c>
      <c r="C42" s="12" t="s">
        <v>76</v>
      </c>
      <c r="D42" s="12" t="s">
        <v>48</v>
      </c>
      <c r="E42" s="12" t="s">
        <v>63</v>
      </c>
      <c r="F42" s="14">
        <v>0.12814814814814815</v>
      </c>
      <c r="G42" s="14">
        <f t="shared" si="0"/>
        <v>3.0370458146260965E-3</v>
      </c>
      <c r="H42" s="12" t="s">
        <v>84</v>
      </c>
    </row>
    <row r="43" spans="1:8" x14ac:dyDescent="0.25">
      <c r="A43" s="12">
        <v>42</v>
      </c>
      <c r="B43" s="13">
        <v>43681</v>
      </c>
      <c r="C43" s="12" t="s">
        <v>77</v>
      </c>
      <c r="D43" s="12" t="s">
        <v>50</v>
      </c>
      <c r="E43" s="12" t="s">
        <v>63</v>
      </c>
      <c r="F43" s="14">
        <v>0.16718750000000002</v>
      </c>
      <c r="G43" s="14">
        <f t="shared" si="0"/>
        <v>3.9622585614409291E-3</v>
      </c>
      <c r="H43" s="12" t="s">
        <v>84</v>
      </c>
    </row>
    <row r="44" spans="1:8" x14ac:dyDescent="0.25">
      <c r="A44" s="12">
        <v>43</v>
      </c>
      <c r="B44" s="13">
        <v>43687</v>
      </c>
      <c r="C44" s="12" t="s">
        <v>78</v>
      </c>
      <c r="D44" s="12" t="s">
        <v>53</v>
      </c>
      <c r="E44" s="12" t="s">
        <v>63</v>
      </c>
      <c r="F44" s="14">
        <v>0.14554398148148148</v>
      </c>
      <c r="G44" s="14">
        <f t="shared" si="0"/>
        <v>3.4493182007697947E-3</v>
      </c>
      <c r="H44" s="12" t="s">
        <v>84</v>
      </c>
    </row>
    <row r="45" spans="1:8" x14ac:dyDescent="0.25">
      <c r="A45" s="12">
        <v>44</v>
      </c>
      <c r="B45" s="13">
        <v>43807</v>
      </c>
      <c r="C45" s="12" t="s">
        <v>79</v>
      </c>
      <c r="D45" s="12" t="s">
        <v>51</v>
      </c>
      <c r="E45" s="12" t="s">
        <v>63</v>
      </c>
      <c r="F45" s="14">
        <v>0.14348379629629629</v>
      </c>
      <c r="G45" s="14">
        <f t="shared" si="0"/>
        <v>3.4004928616256972E-3</v>
      </c>
      <c r="H45" s="12" t="s">
        <v>84</v>
      </c>
    </row>
    <row r="46" spans="1:8" x14ac:dyDescent="0.25">
      <c r="A46" s="12">
        <v>45</v>
      </c>
      <c r="B46" s="13">
        <v>43883</v>
      </c>
      <c r="C46" s="12" t="s">
        <v>33</v>
      </c>
      <c r="D46" s="12" t="s">
        <v>58</v>
      </c>
      <c r="E46" s="12" t="s">
        <v>65</v>
      </c>
      <c r="F46" s="14">
        <v>0.12473379629629629</v>
      </c>
      <c r="G46" s="14">
        <f t="shared" si="0"/>
        <v>2.956127415482789E-3</v>
      </c>
      <c r="H46" s="12" t="s">
        <v>84</v>
      </c>
    </row>
    <row r="47" spans="1:8" x14ac:dyDescent="0.25">
      <c r="A47" s="12">
        <v>46</v>
      </c>
      <c r="B47" s="13">
        <v>43967</v>
      </c>
      <c r="C47" s="12" t="s">
        <v>80</v>
      </c>
      <c r="D47" s="12" t="s">
        <v>51</v>
      </c>
      <c r="E47" s="12" t="s">
        <v>63</v>
      </c>
      <c r="F47" s="14">
        <v>0.13799768518518518</v>
      </c>
      <c r="G47" s="14">
        <f t="shared" si="0"/>
        <v>3.2704748236801798E-3</v>
      </c>
      <c r="H47" s="12" t="s">
        <v>84</v>
      </c>
    </row>
    <row r="48" spans="1:8" x14ac:dyDescent="0.25">
      <c r="A48" s="12">
        <v>47</v>
      </c>
      <c r="B48" s="13">
        <v>43982</v>
      </c>
      <c r="C48" s="12" t="s">
        <v>81</v>
      </c>
      <c r="D48" s="12" t="s">
        <v>82</v>
      </c>
      <c r="E48" s="12" t="s">
        <v>63</v>
      </c>
      <c r="F48" s="14">
        <v>0.14223379629629629</v>
      </c>
      <c r="G48" s="14">
        <f t="shared" si="0"/>
        <v>3.3708684985495033E-3</v>
      </c>
      <c r="H48" s="12" t="s">
        <v>84</v>
      </c>
    </row>
    <row r="49" spans="1:8" x14ac:dyDescent="0.25">
      <c r="A49" s="12">
        <v>48</v>
      </c>
      <c r="B49" s="13">
        <v>43995</v>
      </c>
      <c r="C49" s="12" t="s">
        <v>85</v>
      </c>
      <c r="D49" s="12" t="s">
        <v>51</v>
      </c>
      <c r="E49" s="12" t="s">
        <v>63</v>
      </c>
      <c r="F49" s="14">
        <v>0.13873842592592592</v>
      </c>
      <c r="G49" s="14">
        <f t="shared" si="0"/>
        <v>3.2880300017994056E-3</v>
      </c>
      <c r="H49" s="12" t="s">
        <v>84</v>
      </c>
    </row>
    <row r="50" spans="1:8" x14ac:dyDescent="0.25">
      <c r="A50" s="12">
        <v>49</v>
      </c>
      <c r="B50" s="13">
        <v>43996</v>
      </c>
      <c r="C50" s="12" t="s">
        <v>86</v>
      </c>
      <c r="D50" s="12" t="s">
        <v>49</v>
      </c>
      <c r="E50" s="12" t="s">
        <v>63</v>
      </c>
      <c r="F50" s="14">
        <v>0.1467013888888889</v>
      </c>
      <c r="G50" s="14">
        <f t="shared" si="0"/>
        <v>3.4767481665810853E-3</v>
      </c>
      <c r="H50" s="12" t="s">
        <v>84</v>
      </c>
    </row>
    <row r="51" spans="1:8" x14ac:dyDescent="0.25">
      <c r="A51" s="12">
        <v>50</v>
      </c>
      <c r="B51" s="13">
        <v>44002</v>
      </c>
      <c r="C51" s="12" t="s">
        <v>88</v>
      </c>
      <c r="D51" s="12" t="s">
        <v>89</v>
      </c>
      <c r="E51" s="12" t="s">
        <v>63</v>
      </c>
      <c r="F51" s="14">
        <v>0.14868055555555557</v>
      </c>
      <c r="G51" s="14">
        <f t="shared" si="0"/>
        <v>3.5236534081183922E-3</v>
      </c>
      <c r="H51" s="12" t="s">
        <v>84</v>
      </c>
    </row>
    <row r="52" spans="1:8" x14ac:dyDescent="0.25">
      <c r="A52" s="12">
        <v>51</v>
      </c>
      <c r="B52" s="13">
        <v>44016</v>
      </c>
      <c r="C52" s="12" t="s">
        <v>90</v>
      </c>
      <c r="D52" s="12" t="s">
        <v>91</v>
      </c>
      <c r="E52" s="12" t="s">
        <v>63</v>
      </c>
      <c r="F52" s="14">
        <v>0.13721064814814815</v>
      </c>
      <c r="G52" s="14">
        <f t="shared" si="0"/>
        <v>3.2518224469285022E-3</v>
      </c>
      <c r="H52" s="12" t="s">
        <v>84</v>
      </c>
    </row>
    <row r="53" spans="1:8" x14ac:dyDescent="0.25">
      <c r="A53" s="12">
        <v>52</v>
      </c>
      <c r="B53" s="13">
        <v>44036</v>
      </c>
      <c r="C53" s="12" t="s">
        <v>92</v>
      </c>
      <c r="D53" s="12" t="s">
        <v>51</v>
      </c>
      <c r="E53" s="12" t="s">
        <v>63</v>
      </c>
      <c r="F53" s="14">
        <v>0.13548611111111111</v>
      </c>
      <c r="G53" s="14">
        <f t="shared" si="0"/>
        <v>3.2109517978696793E-3</v>
      </c>
      <c r="H53" s="12" t="s">
        <v>84</v>
      </c>
    </row>
    <row r="54" spans="1:8" x14ac:dyDescent="0.25">
      <c r="A54" s="12">
        <v>53</v>
      </c>
      <c r="B54" s="13">
        <v>44037</v>
      </c>
      <c r="C54" s="12" t="s">
        <v>93</v>
      </c>
      <c r="D54" s="12" t="s">
        <v>51</v>
      </c>
      <c r="E54" s="12" t="s">
        <v>63</v>
      </c>
      <c r="F54" s="14">
        <v>0.13519675925925925</v>
      </c>
      <c r="G54" s="14">
        <f t="shared" si="0"/>
        <v>3.2040943064168565E-3</v>
      </c>
      <c r="H54" s="12" t="s">
        <v>84</v>
      </c>
    </row>
    <row r="55" spans="1:8" x14ac:dyDescent="0.25">
      <c r="A55" s="12">
        <v>54</v>
      </c>
      <c r="B55" s="13">
        <v>44038</v>
      </c>
      <c r="C55" s="12" t="s">
        <v>94</v>
      </c>
      <c r="D55" s="12" t="s">
        <v>51</v>
      </c>
      <c r="E55" s="12" t="s">
        <v>63</v>
      </c>
      <c r="F55" s="14">
        <v>0.1340625</v>
      </c>
      <c r="G55" s="14">
        <f t="shared" si="0"/>
        <v>3.1772129399217919E-3</v>
      </c>
      <c r="H55" s="12" t="s">
        <v>84</v>
      </c>
    </row>
    <row r="56" spans="1:8" x14ac:dyDescent="0.25">
      <c r="A56" s="12">
        <v>55</v>
      </c>
      <c r="B56" s="13">
        <v>44045</v>
      </c>
      <c r="C56" s="12" t="s">
        <v>95</v>
      </c>
      <c r="D56" s="12" t="s">
        <v>96</v>
      </c>
      <c r="E56" s="12" t="s">
        <v>63</v>
      </c>
      <c r="F56" s="14">
        <v>0.13415509259259259</v>
      </c>
      <c r="G56" s="14">
        <f t="shared" si="0"/>
        <v>3.1794073371866948E-3</v>
      </c>
      <c r="H56" s="12" t="s">
        <v>84</v>
      </c>
    </row>
    <row r="57" spans="1:8" x14ac:dyDescent="0.25">
      <c r="A57" s="12">
        <v>56</v>
      </c>
      <c r="B57" s="13">
        <v>44072</v>
      </c>
      <c r="C57" s="12" t="s">
        <v>97</v>
      </c>
      <c r="D57" s="12" t="s">
        <v>51</v>
      </c>
      <c r="E57" s="12" t="s">
        <v>63</v>
      </c>
      <c r="F57" s="14">
        <v>0.13865740740740742</v>
      </c>
      <c r="G57" s="14">
        <f t="shared" ref="G57:G102" si="1">F57/42.195</f>
        <v>3.2861099041926159E-3</v>
      </c>
      <c r="H57" s="12" t="s">
        <v>84</v>
      </c>
    </row>
    <row r="58" spans="1:8" x14ac:dyDescent="0.25">
      <c r="A58" s="12">
        <v>57</v>
      </c>
      <c r="B58" s="13">
        <v>44100</v>
      </c>
      <c r="C58" s="12" t="s">
        <v>98</v>
      </c>
      <c r="D58" s="12" t="s">
        <v>51</v>
      </c>
      <c r="E58" s="12" t="s">
        <v>63</v>
      </c>
      <c r="F58" s="14">
        <v>0.13655092592592591</v>
      </c>
      <c r="G58" s="14">
        <f t="shared" si="1"/>
        <v>3.2361873664160661E-3</v>
      </c>
      <c r="H58" s="12" t="s">
        <v>84</v>
      </c>
    </row>
    <row r="59" spans="1:8" x14ac:dyDescent="0.25">
      <c r="A59" s="12">
        <v>58</v>
      </c>
      <c r="B59" s="13">
        <v>44129</v>
      </c>
      <c r="C59" s="12" t="s">
        <v>99</v>
      </c>
      <c r="D59" s="12" t="s">
        <v>40</v>
      </c>
      <c r="E59" s="12" t="s">
        <v>63</v>
      </c>
      <c r="F59" s="14">
        <v>0.13817129629629629</v>
      </c>
      <c r="G59" s="14">
        <f t="shared" si="1"/>
        <v>3.2745893185518733E-3</v>
      </c>
      <c r="H59" s="12" t="s">
        <v>84</v>
      </c>
    </row>
    <row r="60" spans="1:8" x14ac:dyDescent="0.25">
      <c r="A60" s="12">
        <v>59</v>
      </c>
      <c r="B60" s="13">
        <v>44141</v>
      </c>
      <c r="C60" s="12" t="s">
        <v>100</v>
      </c>
      <c r="D60" s="12" t="s">
        <v>82</v>
      </c>
      <c r="E60" s="12" t="s">
        <v>63</v>
      </c>
      <c r="F60" s="14">
        <v>0.15011574074074074</v>
      </c>
      <c r="G60" s="14">
        <f t="shared" si="1"/>
        <v>3.5576665657243924E-3</v>
      </c>
      <c r="H60" s="12" t="s">
        <v>84</v>
      </c>
    </row>
    <row r="61" spans="1:8" x14ac:dyDescent="0.25">
      <c r="A61" s="12">
        <v>60</v>
      </c>
      <c r="B61" s="13">
        <v>44156</v>
      </c>
      <c r="C61" s="12" t="s">
        <v>101</v>
      </c>
      <c r="D61" s="12" t="s">
        <v>51</v>
      </c>
      <c r="E61" s="12" t="s">
        <v>63</v>
      </c>
      <c r="F61" s="14">
        <v>0.14071759259259259</v>
      </c>
      <c r="G61" s="14">
        <f t="shared" si="1"/>
        <v>3.3349352433367126E-3</v>
      </c>
      <c r="H61" s="12" t="s">
        <v>84</v>
      </c>
    </row>
    <row r="62" spans="1:8" x14ac:dyDescent="0.25">
      <c r="A62" s="12">
        <v>61</v>
      </c>
      <c r="B62" s="13">
        <v>44164</v>
      </c>
      <c r="C62" s="12" t="s">
        <v>102</v>
      </c>
      <c r="D62" s="12" t="s">
        <v>49</v>
      </c>
      <c r="E62" s="12" t="s">
        <v>63</v>
      </c>
      <c r="F62" s="14">
        <v>0.13538194444444443</v>
      </c>
      <c r="G62" s="14">
        <f t="shared" si="1"/>
        <v>3.2084831009466627E-3</v>
      </c>
      <c r="H62" s="12" t="s">
        <v>84</v>
      </c>
    </row>
    <row r="63" spans="1:8" x14ac:dyDescent="0.25">
      <c r="A63" s="12">
        <v>62</v>
      </c>
      <c r="B63" s="13">
        <v>44185</v>
      </c>
      <c r="C63" s="12" t="s">
        <v>103</v>
      </c>
      <c r="D63" s="12" t="s">
        <v>49</v>
      </c>
      <c r="E63" s="12" t="s">
        <v>63</v>
      </c>
      <c r="F63" s="14">
        <v>0.13696759259259259</v>
      </c>
      <c r="G63" s="14">
        <f t="shared" si="1"/>
        <v>3.2460621541081308E-3</v>
      </c>
      <c r="H63" s="12" t="s">
        <v>84</v>
      </c>
    </row>
    <row r="64" spans="1:8" x14ac:dyDescent="0.25">
      <c r="A64" s="12">
        <v>63</v>
      </c>
      <c r="B64" s="13">
        <v>44189</v>
      </c>
      <c r="C64" s="12" t="s">
        <v>104</v>
      </c>
      <c r="D64" s="12" t="s">
        <v>89</v>
      </c>
      <c r="E64" s="12" t="s">
        <v>63</v>
      </c>
      <c r="F64" s="14">
        <v>0.13771990740740739</v>
      </c>
      <c r="G64" s="14">
        <f t="shared" si="1"/>
        <v>3.2638916318854694E-3</v>
      </c>
      <c r="H64" s="12" t="s">
        <v>84</v>
      </c>
    </row>
    <row r="65" spans="1:8" x14ac:dyDescent="0.25">
      <c r="A65" s="12">
        <v>64</v>
      </c>
      <c r="B65" s="13">
        <v>44283</v>
      </c>
      <c r="C65" s="12" t="s">
        <v>105</v>
      </c>
      <c r="D65" s="12" t="s">
        <v>40</v>
      </c>
      <c r="E65" s="12" t="s">
        <v>63</v>
      </c>
      <c r="F65" s="14">
        <v>0.15505787037037036</v>
      </c>
      <c r="G65" s="14">
        <f t="shared" si="1"/>
        <v>3.6747925197386029E-3</v>
      </c>
      <c r="H65" s="12" t="s">
        <v>84</v>
      </c>
    </row>
    <row r="66" spans="1:8" x14ac:dyDescent="0.25">
      <c r="A66" s="12">
        <v>65</v>
      </c>
      <c r="B66" s="13">
        <v>44295</v>
      </c>
      <c r="C66" s="12" t="s">
        <v>106</v>
      </c>
      <c r="D66" s="12" t="s">
        <v>82</v>
      </c>
      <c r="E66" s="12" t="s">
        <v>63</v>
      </c>
      <c r="F66" s="14">
        <v>0.1408912037037037</v>
      </c>
      <c r="G66" s="14">
        <f t="shared" si="1"/>
        <v>3.339049738208406E-3</v>
      </c>
      <c r="H66" s="12" t="s">
        <v>84</v>
      </c>
    </row>
    <row r="67" spans="1:8" x14ac:dyDescent="0.25">
      <c r="A67" s="12">
        <v>66</v>
      </c>
      <c r="B67" s="13">
        <v>44309</v>
      </c>
      <c r="C67" s="12" t="s">
        <v>107</v>
      </c>
      <c r="D67" s="12" t="s">
        <v>89</v>
      </c>
      <c r="E67" s="12" t="s">
        <v>63</v>
      </c>
      <c r="F67" s="14">
        <v>0.13437499999999999</v>
      </c>
      <c r="G67" s="14">
        <f t="shared" si="1"/>
        <v>3.1846190306908401E-3</v>
      </c>
      <c r="H67" s="12" t="s">
        <v>84</v>
      </c>
    </row>
    <row r="68" spans="1:8" x14ac:dyDescent="0.25">
      <c r="A68" s="12">
        <v>67</v>
      </c>
      <c r="B68" s="13">
        <v>44317</v>
      </c>
      <c r="C68" s="12" t="s">
        <v>108</v>
      </c>
      <c r="D68" s="12" t="s">
        <v>109</v>
      </c>
      <c r="E68" s="12" t="s">
        <v>63</v>
      </c>
      <c r="F68" s="14">
        <v>0.13653935185185184</v>
      </c>
      <c r="G68" s="14">
        <f t="shared" si="1"/>
        <v>3.2359130667579533E-3</v>
      </c>
      <c r="H68" s="12" t="s">
        <v>84</v>
      </c>
    </row>
    <row r="69" spans="1:8" x14ac:dyDescent="0.25">
      <c r="A69" s="12">
        <v>68</v>
      </c>
      <c r="B69" s="13">
        <v>44331</v>
      </c>
      <c r="C69" s="12" t="s">
        <v>111</v>
      </c>
      <c r="D69" s="12" t="s">
        <v>40</v>
      </c>
      <c r="E69" s="12" t="s">
        <v>63</v>
      </c>
      <c r="F69" s="14">
        <v>0.14548611111111112</v>
      </c>
      <c r="G69" s="14">
        <f t="shared" si="1"/>
        <v>3.4479467024792301E-3</v>
      </c>
      <c r="H69" s="12" t="s">
        <v>84</v>
      </c>
    </row>
    <row r="70" spans="1:8" x14ac:dyDescent="0.25">
      <c r="A70" s="12">
        <v>69</v>
      </c>
      <c r="B70" s="13">
        <v>44338</v>
      </c>
      <c r="C70" s="12" t="s">
        <v>110</v>
      </c>
      <c r="D70" s="12" t="s">
        <v>40</v>
      </c>
      <c r="E70" s="12" t="s">
        <v>63</v>
      </c>
      <c r="F70" s="14">
        <v>0.1494212962962963</v>
      </c>
      <c r="G70" s="14">
        <f t="shared" si="1"/>
        <v>3.541208586237618E-3</v>
      </c>
      <c r="H70" s="12" t="s">
        <v>84</v>
      </c>
    </row>
    <row r="71" spans="1:8" x14ac:dyDescent="0.25">
      <c r="A71" s="12">
        <v>70</v>
      </c>
      <c r="B71" s="13">
        <v>44353</v>
      </c>
      <c r="C71" s="12" t="s">
        <v>112</v>
      </c>
      <c r="D71" s="12" t="s">
        <v>40</v>
      </c>
      <c r="E71" s="12" t="s">
        <v>63</v>
      </c>
      <c r="F71" s="14">
        <v>0.14115740740740743</v>
      </c>
      <c r="G71" s="14">
        <f t="shared" si="1"/>
        <v>3.3453586303450037E-3</v>
      </c>
      <c r="H71" s="12" t="s">
        <v>84</v>
      </c>
    </row>
    <row r="72" spans="1:8" x14ac:dyDescent="0.25">
      <c r="A72" s="12">
        <v>71</v>
      </c>
      <c r="B72" s="13">
        <v>44386</v>
      </c>
      <c r="C72" s="12" t="s">
        <v>113</v>
      </c>
      <c r="D72" s="12" t="s">
        <v>89</v>
      </c>
      <c r="E72" s="12" t="s">
        <v>63</v>
      </c>
      <c r="F72" s="14">
        <v>0.13474537037037038</v>
      </c>
      <c r="G72" s="14">
        <f t="shared" si="1"/>
        <v>3.1933966197504535E-3</v>
      </c>
      <c r="H72" s="12" t="s">
        <v>84</v>
      </c>
    </row>
    <row r="73" spans="1:8" x14ac:dyDescent="0.25">
      <c r="A73" s="12">
        <v>72</v>
      </c>
      <c r="B73" s="13">
        <v>44407</v>
      </c>
      <c r="C73" s="12" t="s">
        <v>114</v>
      </c>
      <c r="D73" s="12" t="s">
        <v>51</v>
      </c>
      <c r="E73" s="12" t="s">
        <v>63</v>
      </c>
      <c r="F73" s="14">
        <v>0.14373842592592592</v>
      </c>
      <c r="G73" s="14">
        <f t="shared" si="1"/>
        <v>3.4065274541041812E-3</v>
      </c>
      <c r="H73" s="12" t="s">
        <v>84</v>
      </c>
    </row>
    <row r="74" spans="1:8" x14ac:dyDescent="0.25">
      <c r="A74" s="12">
        <v>73</v>
      </c>
      <c r="B74" s="13">
        <v>44465</v>
      </c>
      <c r="C74" s="12" t="s">
        <v>6</v>
      </c>
      <c r="D74" s="12" t="s">
        <v>41</v>
      </c>
      <c r="E74" s="12" t="s">
        <v>65</v>
      </c>
      <c r="F74" s="14">
        <v>0.13083333333333333</v>
      </c>
      <c r="G74" s="14">
        <f t="shared" si="1"/>
        <v>3.1006833353082906E-3</v>
      </c>
      <c r="H74" s="12" t="s">
        <v>84</v>
      </c>
    </row>
    <row r="75" spans="1:8" x14ac:dyDescent="0.25">
      <c r="A75" s="12">
        <v>74</v>
      </c>
      <c r="B75" s="13">
        <v>44477</v>
      </c>
      <c r="C75" s="12" t="s">
        <v>115</v>
      </c>
      <c r="D75" s="12" t="s">
        <v>89</v>
      </c>
      <c r="E75" s="12" t="s">
        <v>63</v>
      </c>
      <c r="F75" s="14">
        <v>0.13796296296296295</v>
      </c>
      <c r="G75" s="14">
        <f t="shared" si="1"/>
        <v>3.2696519247058407E-3</v>
      </c>
      <c r="H75" s="12" t="s">
        <v>84</v>
      </c>
    </row>
    <row r="76" spans="1:8" x14ac:dyDescent="0.25">
      <c r="A76" s="12">
        <v>75</v>
      </c>
      <c r="B76" s="13">
        <v>44492</v>
      </c>
      <c r="C76" s="12" t="s">
        <v>116</v>
      </c>
      <c r="D76" s="12" t="s">
        <v>40</v>
      </c>
      <c r="E76" s="12" t="s">
        <v>63</v>
      </c>
      <c r="F76" s="14">
        <v>0.13516203703703702</v>
      </c>
      <c r="G76" s="14">
        <f t="shared" si="1"/>
        <v>3.2032714074425174E-3</v>
      </c>
      <c r="H76" s="12" t="s">
        <v>84</v>
      </c>
    </row>
    <row r="77" spans="1:8" x14ac:dyDescent="0.25">
      <c r="A77" s="12">
        <v>76</v>
      </c>
      <c r="B77" s="13">
        <v>44507</v>
      </c>
      <c r="C77" s="12" t="s">
        <v>117</v>
      </c>
      <c r="D77" s="12" t="s">
        <v>49</v>
      </c>
      <c r="E77" s="12" t="s">
        <v>63</v>
      </c>
      <c r="F77" s="14">
        <v>0.13793981481481482</v>
      </c>
      <c r="G77" s="14">
        <f t="shared" si="1"/>
        <v>3.2691033253896152E-3</v>
      </c>
      <c r="H77" s="12" t="s">
        <v>84</v>
      </c>
    </row>
    <row r="78" spans="1:8" x14ac:dyDescent="0.25">
      <c r="A78" s="12">
        <v>77</v>
      </c>
      <c r="B78" s="13">
        <v>44528</v>
      </c>
      <c r="C78" s="12" t="s">
        <v>118</v>
      </c>
      <c r="D78" s="12" t="s">
        <v>51</v>
      </c>
      <c r="E78" s="12" t="s">
        <v>63</v>
      </c>
      <c r="F78" s="14">
        <v>0.13480324074074074</v>
      </c>
      <c r="G78" s="14">
        <f t="shared" si="1"/>
        <v>3.1947681180410177E-3</v>
      </c>
      <c r="H78" s="12" t="s">
        <v>84</v>
      </c>
    </row>
    <row r="79" spans="1:8" x14ac:dyDescent="0.25">
      <c r="A79" s="12">
        <v>78</v>
      </c>
      <c r="B79" s="13">
        <v>44561</v>
      </c>
      <c r="C79" s="12" t="s">
        <v>119</v>
      </c>
      <c r="D79" s="12" t="s">
        <v>120</v>
      </c>
      <c r="E79" s="12" t="s">
        <v>63</v>
      </c>
      <c r="F79" s="14">
        <v>0.14179398148148148</v>
      </c>
      <c r="G79" s="14">
        <f t="shared" si="1"/>
        <v>3.360445111541213E-3</v>
      </c>
      <c r="H79" s="12" t="s">
        <v>84</v>
      </c>
    </row>
    <row r="80" spans="1:8" x14ac:dyDescent="0.25">
      <c r="A80" s="12">
        <v>79</v>
      </c>
      <c r="B80" s="13">
        <v>44574</v>
      </c>
      <c r="C80" s="12" t="s">
        <v>121</v>
      </c>
      <c r="D80" s="12" t="s">
        <v>50</v>
      </c>
      <c r="E80" s="12" t="s">
        <v>63</v>
      </c>
      <c r="F80" s="14">
        <v>0.15184027777777778</v>
      </c>
      <c r="G80" s="14">
        <f t="shared" si="1"/>
        <v>3.5985372147832157E-3</v>
      </c>
      <c r="H80" s="12" t="s">
        <v>84</v>
      </c>
    </row>
    <row r="81" spans="1:8" x14ac:dyDescent="0.25">
      <c r="A81" s="12">
        <v>80</v>
      </c>
      <c r="B81" s="13">
        <v>44589</v>
      </c>
      <c r="C81" s="12" t="s">
        <v>122</v>
      </c>
      <c r="D81" s="12" t="s">
        <v>50</v>
      </c>
      <c r="E81" s="12" t="s">
        <v>63</v>
      </c>
      <c r="F81" s="14">
        <v>0.14443287037037036</v>
      </c>
      <c r="G81" s="14">
        <f t="shared" si="1"/>
        <v>3.4229854335909556E-3</v>
      </c>
      <c r="H81" s="12" t="s">
        <v>84</v>
      </c>
    </row>
    <row r="82" spans="1:8" x14ac:dyDescent="0.25">
      <c r="A82" s="12">
        <v>81</v>
      </c>
      <c r="B82" s="13">
        <v>44610</v>
      </c>
      <c r="C82" s="12" t="s">
        <v>123</v>
      </c>
      <c r="D82" s="12" t="s">
        <v>40</v>
      </c>
      <c r="E82" s="12" t="s">
        <v>63</v>
      </c>
      <c r="F82" s="14">
        <v>0.14872685185185186</v>
      </c>
      <c r="G82" s="14">
        <f t="shared" si="1"/>
        <v>3.5247506067508441E-3</v>
      </c>
      <c r="H82" s="12" t="s">
        <v>84</v>
      </c>
    </row>
    <row r="83" spans="1:8" x14ac:dyDescent="0.25">
      <c r="A83" s="12">
        <v>82</v>
      </c>
      <c r="B83" s="13">
        <v>44619</v>
      </c>
      <c r="C83" s="12" t="s">
        <v>124</v>
      </c>
      <c r="D83" s="12" t="s">
        <v>125</v>
      </c>
      <c r="E83" s="12" t="s">
        <v>63</v>
      </c>
      <c r="F83" s="14">
        <v>0.13599537037037038</v>
      </c>
      <c r="G83" s="14">
        <f t="shared" si="1"/>
        <v>3.2230209828266469E-3</v>
      </c>
      <c r="H83" s="12" t="s">
        <v>84</v>
      </c>
    </row>
    <row r="84" spans="1:8" x14ac:dyDescent="0.25">
      <c r="A84" s="12">
        <v>83</v>
      </c>
      <c r="B84" s="13">
        <v>44633</v>
      </c>
      <c r="C84" s="12" t="s">
        <v>126</v>
      </c>
      <c r="D84" s="12" t="s">
        <v>40</v>
      </c>
      <c r="E84" s="12" t="s">
        <v>63</v>
      </c>
      <c r="F84" s="14">
        <v>0.13993055555555556</v>
      </c>
      <c r="G84" s="14">
        <f t="shared" si="1"/>
        <v>3.3162828665850353E-3</v>
      </c>
      <c r="H84" s="12" t="s">
        <v>84</v>
      </c>
    </row>
    <row r="85" spans="1:8" x14ac:dyDescent="0.25">
      <c r="A85" s="12">
        <v>84</v>
      </c>
      <c r="B85" s="13">
        <v>44640</v>
      </c>
      <c r="C85" s="12" t="s">
        <v>127</v>
      </c>
      <c r="D85" s="12" t="s">
        <v>50</v>
      </c>
      <c r="E85" s="12" t="s">
        <v>63</v>
      </c>
      <c r="F85" s="14">
        <v>0.1396412037037037</v>
      </c>
      <c r="G85" s="14">
        <f>F85/42.195</f>
        <v>3.3094253751322121E-3</v>
      </c>
      <c r="H85" s="12" t="s">
        <v>84</v>
      </c>
    </row>
    <row r="86" spans="1:8" x14ac:dyDescent="0.25">
      <c r="A86" s="12">
        <v>85</v>
      </c>
      <c r="B86" s="13">
        <v>44647</v>
      </c>
      <c r="C86" s="12" t="s">
        <v>117</v>
      </c>
      <c r="D86" s="12" t="s">
        <v>49</v>
      </c>
      <c r="E86" s="12" t="s">
        <v>63</v>
      </c>
      <c r="F86" s="14">
        <v>0.13868055555555556</v>
      </c>
      <c r="G86" s="14">
        <f t="shared" si="1"/>
        <v>3.2866585035088414E-3</v>
      </c>
      <c r="H86" s="12" t="s">
        <v>84</v>
      </c>
    </row>
    <row r="87" spans="1:8" x14ac:dyDescent="0.25">
      <c r="A87" s="12">
        <v>86</v>
      </c>
      <c r="B87" s="13">
        <v>44654</v>
      </c>
      <c r="C87" s="12" t="s">
        <v>128</v>
      </c>
      <c r="D87" s="12" t="s">
        <v>129</v>
      </c>
      <c r="E87" s="12" t="s">
        <v>65</v>
      </c>
      <c r="F87" s="14">
        <v>0.12979166666666667</v>
      </c>
      <c r="G87" s="14">
        <f t="shared" si="1"/>
        <v>3.0759963660781293E-3</v>
      </c>
      <c r="H87" s="12" t="s">
        <v>84</v>
      </c>
    </row>
    <row r="88" spans="1:8" x14ac:dyDescent="0.25">
      <c r="A88" s="12">
        <v>87</v>
      </c>
      <c r="B88" s="13">
        <v>44665</v>
      </c>
      <c r="C88" s="12" t="s">
        <v>138</v>
      </c>
      <c r="D88" s="12" t="s">
        <v>53</v>
      </c>
      <c r="E88" s="12" t="s">
        <v>63</v>
      </c>
      <c r="F88" s="14">
        <v>0.13761574074074076</v>
      </c>
      <c r="G88" s="14">
        <f t="shared" si="1"/>
        <v>3.2614229349624542E-3</v>
      </c>
      <c r="H88" s="12" t="s">
        <v>84</v>
      </c>
    </row>
    <row r="89" spans="1:8" x14ac:dyDescent="0.25">
      <c r="A89" s="12">
        <v>88</v>
      </c>
      <c r="B89" s="13">
        <v>44696</v>
      </c>
      <c r="C89" s="12" t="s">
        <v>14</v>
      </c>
      <c r="D89" s="12" t="s">
        <v>48</v>
      </c>
      <c r="E89" s="12" t="s">
        <v>63</v>
      </c>
      <c r="F89" s="14">
        <v>0.12824074074074074</v>
      </c>
      <c r="G89" s="14">
        <f t="shared" si="1"/>
        <v>3.0392402118909999E-3</v>
      </c>
      <c r="H89" s="12" t="s">
        <v>84</v>
      </c>
    </row>
    <row r="90" spans="1:8" x14ac:dyDescent="0.25">
      <c r="A90" s="12">
        <v>89</v>
      </c>
      <c r="B90" s="13">
        <v>44702</v>
      </c>
      <c r="C90" s="12" t="s">
        <v>139</v>
      </c>
      <c r="D90" s="12" t="s">
        <v>51</v>
      </c>
      <c r="E90" s="12" t="s">
        <v>63</v>
      </c>
      <c r="F90" s="14">
        <v>0.13412037037037036</v>
      </c>
      <c r="G90" s="14">
        <f t="shared" si="1"/>
        <v>3.1785844382123561E-3</v>
      </c>
      <c r="H90" s="12" t="s">
        <v>84</v>
      </c>
    </row>
    <row r="91" spans="1:8" x14ac:dyDescent="0.25">
      <c r="A91" s="12">
        <v>90</v>
      </c>
      <c r="B91" s="13">
        <v>44717</v>
      </c>
      <c r="C91" s="12" t="s">
        <v>140</v>
      </c>
      <c r="D91" s="12" t="s">
        <v>91</v>
      </c>
      <c r="E91" s="12" t="s">
        <v>63</v>
      </c>
      <c r="F91" s="14">
        <v>0.13540509259259259</v>
      </c>
      <c r="G91" s="14">
        <f t="shared" si="1"/>
        <v>3.2090317002628887E-3</v>
      </c>
      <c r="H91" s="12" t="s">
        <v>84</v>
      </c>
    </row>
    <row r="92" spans="1:8" x14ac:dyDescent="0.25">
      <c r="A92" s="12">
        <v>91</v>
      </c>
      <c r="B92" s="13">
        <v>44723</v>
      </c>
      <c r="C92" s="12" t="s">
        <v>141</v>
      </c>
      <c r="D92" s="12" t="s">
        <v>142</v>
      </c>
      <c r="E92" s="12" t="s">
        <v>63</v>
      </c>
      <c r="F92" s="14">
        <v>0.14237268518518517</v>
      </c>
      <c r="G92" s="14">
        <f t="shared" si="1"/>
        <v>3.3741600944468581E-3</v>
      </c>
      <c r="H92" s="12" t="s">
        <v>84</v>
      </c>
    </row>
    <row r="93" spans="1:8" x14ac:dyDescent="0.25">
      <c r="A93" s="12">
        <v>92</v>
      </c>
      <c r="B93" s="13">
        <v>44738</v>
      </c>
      <c r="C93" s="12" t="s">
        <v>143</v>
      </c>
      <c r="D93" s="12" t="s">
        <v>144</v>
      </c>
      <c r="E93" s="12" t="s">
        <v>63</v>
      </c>
      <c r="F93" s="14">
        <v>0.14791666666666667</v>
      </c>
      <c r="G93" s="14">
        <f t="shared" si="1"/>
        <v>3.5055496306829405E-3</v>
      </c>
      <c r="H93" s="12" t="s">
        <v>84</v>
      </c>
    </row>
    <row r="94" spans="1:8" x14ac:dyDescent="0.25">
      <c r="A94" s="12">
        <v>93</v>
      </c>
      <c r="B94" s="13">
        <v>44771</v>
      </c>
      <c r="C94" s="12" t="s">
        <v>145</v>
      </c>
      <c r="D94" s="12" t="s">
        <v>51</v>
      </c>
      <c r="E94" s="12" t="s">
        <v>63</v>
      </c>
      <c r="F94" s="14">
        <v>0.14077546296296298</v>
      </c>
      <c r="G94" s="14">
        <f t="shared" si="1"/>
        <v>3.3363067416272776E-3</v>
      </c>
      <c r="H94" s="12" t="s">
        <v>84</v>
      </c>
    </row>
    <row r="95" spans="1:8" x14ac:dyDescent="0.25">
      <c r="A95" s="12">
        <v>94</v>
      </c>
      <c r="B95" s="13">
        <v>44772</v>
      </c>
      <c r="C95" s="12" t="s">
        <v>146</v>
      </c>
      <c r="D95" s="12" t="s">
        <v>51</v>
      </c>
      <c r="E95" s="12" t="s">
        <v>63</v>
      </c>
      <c r="F95" s="14">
        <v>0.14606481481481481</v>
      </c>
      <c r="G95" s="14">
        <f t="shared" si="1"/>
        <v>3.4616616853848751E-3</v>
      </c>
      <c r="H95" s="12" t="s">
        <v>84</v>
      </c>
    </row>
    <row r="96" spans="1:8" x14ac:dyDescent="0.25">
      <c r="A96" s="12">
        <v>95</v>
      </c>
      <c r="B96" s="13">
        <v>44773</v>
      </c>
      <c r="C96" s="12" t="s">
        <v>147</v>
      </c>
      <c r="D96" s="12" t="s">
        <v>51</v>
      </c>
      <c r="E96" s="12" t="s">
        <v>63</v>
      </c>
      <c r="F96" s="14">
        <v>0.14465277777777777</v>
      </c>
      <c r="G96" s="14">
        <f t="shared" si="1"/>
        <v>3.4281971270951005E-3</v>
      </c>
      <c r="H96" s="12" t="s">
        <v>84</v>
      </c>
    </row>
    <row r="97" spans="1:8" x14ac:dyDescent="0.25">
      <c r="A97" s="12">
        <v>96</v>
      </c>
      <c r="B97" s="13">
        <v>44787</v>
      </c>
      <c r="C97" s="12" t="s">
        <v>148</v>
      </c>
      <c r="D97" s="12" t="s">
        <v>149</v>
      </c>
      <c r="E97" s="12" t="s">
        <v>63</v>
      </c>
      <c r="F97" s="14">
        <v>0.14202546296296295</v>
      </c>
      <c r="G97" s="14">
        <f t="shared" si="1"/>
        <v>3.3659311047034707E-3</v>
      </c>
      <c r="H97" s="12" t="s">
        <v>84</v>
      </c>
    </row>
    <row r="98" spans="1:8" x14ac:dyDescent="0.25">
      <c r="A98" s="12">
        <v>97</v>
      </c>
      <c r="B98" s="13">
        <v>44829</v>
      </c>
      <c r="C98" s="12" t="s">
        <v>150</v>
      </c>
      <c r="D98" s="12" t="s">
        <v>39</v>
      </c>
      <c r="E98" s="12" t="s">
        <v>63</v>
      </c>
      <c r="F98" s="14">
        <v>0.13805555555555557</v>
      </c>
      <c r="G98" s="14">
        <f t="shared" si="1"/>
        <v>3.2718463219707445E-3</v>
      </c>
      <c r="H98" s="12" t="s">
        <v>84</v>
      </c>
    </row>
    <row r="99" spans="1:8" x14ac:dyDescent="0.25">
      <c r="A99" s="12">
        <v>98</v>
      </c>
      <c r="B99" s="13">
        <v>44836</v>
      </c>
      <c r="C99" s="12" t="s">
        <v>151</v>
      </c>
      <c r="D99" s="12" t="s">
        <v>50</v>
      </c>
      <c r="E99" s="12" t="s">
        <v>63</v>
      </c>
      <c r="F99" s="14">
        <v>0.14120370370370369</v>
      </c>
      <c r="G99" s="14">
        <f t="shared" si="1"/>
        <v>3.3464558289774543E-3</v>
      </c>
      <c r="H99" s="12" t="s">
        <v>84</v>
      </c>
    </row>
    <row r="100" spans="1:8" x14ac:dyDescent="0.25">
      <c r="A100" s="12">
        <v>99</v>
      </c>
      <c r="B100" s="13">
        <v>44856</v>
      </c>
      <c r="C100" s="12" t="s">
        <v>152</v>
      </c>
      <c r="D100" s="12" t="s">
        <v>51</v>
      </c>
      <c r="E100" s="12" t="s">
        <v>63</v>
      </c>
      <c r="F100" s="14">
        <v>0.13434027777777777</v>
      </c>
      <c r="G100" s="14">
        <f t="shared" si="1"/>
        <v>3.183796131716501E-3</v>
      </c>
      <c r="H100" s="12" t="s">
        <v>84</v>
      </c>
    </row>
    <row r="101" spans="1:8" x14ac:dyDescent="0.25">
      <c r="A101" s="12">
        <v>100</v>
      </c>
      <c r="B101" s="13">
        <v>44878</v>
      </c>
      <c r="C101" s="12" t="s">
        <v>153</v>
      </c>
      <c r="D101" s="12" t="s">
        <v>154</v>
      </c>
      <c r="E101" s="12" t="s">
        <v>155</v>
      </c>
      <c r="F101" s="14">
        <v>0.1345486111111111</v>
      </c>
      <c r="G101" s="14">
        <f t="shared" si="1"/>
        <v>3.1887335255625336E-3</v>
      </c>
      <c r="H101" s="12" t="s">
        <v>84</v>
      </c>
    </row>
    <row r="102" spans="1:8" x14ac:dyDescent="0.25">
      <c r="A102" s="12">
        <v>101</v>
      </c>
      <c r="B102" s="13">
        <v>45067</v>
      </c>
      <c r="C102" s="15" t="s">
        <v>157</v>
      </c>
      <c r="D102" s="15" t="s">
        <v>50</v>
      </c>
      <c r="E102" s="15" t="s">
        <v>63</v>
      </c>
      <c r="F102" s="14">
        <v>0.13680555555555554</v>
      </c>
      <c r="G102" s="14">
        <f t="shared" si="1"/>
        <v>3.2422219588945501E-3</v>
      </c>
      <c r="H102" s="15" t="s">
        <v>84</v>
      </c>
    </row>
    <row r="103" spans="1:8" x14ac:dyDescent="0.25">
      <c r="A103" s="12">
        <v>102</v>
      </c>
      <c r="B103" s="13">
        <v>45136</v>
      </c>
      <c r="C103" s="12" t="s">
        <v>156</v>
      </c>
      <c r="D103" s="12" t="s">
        <v>51</v>
      </c>
      <c r="E103" s="12" t="s">
        <v>63</v>
      </c>
      <c r="F103" s="14">
        <v>0.1328125</v>
      </c>
      <c r="G103" s="14">
        <f t="shared" ref="G103:G104" si="2">F103/42.195</f>
        <v>3.147588576845598E-3</v>
      </c>
      <c r="H103" s="12" t="s">
        <v>84</v>
      </c>
    </row>
    <row r="104" spans="1:8" x14ac:dyDescent="0.25">
      <c r="A104" s="15">
        <v>103</v>
      </c>
      <c r="B104" s="13">
        <v>45319</v>
      </c>
      <c r="C104" s="15" t="s">
        <v>158</v>
      </c>
      <c r="D104" s="15" t="s">
        <v>40</v>
      </c>
      <c r="E104" s="15" t="s">
        <v>63</v>
      </c>
      <c r="F104" s="14">
        <v>0.17063657407407407</v>
      </c>
      <c r="G104" s="14">
        <f t="shared" si="2"/>
        <v>4.0439998595585749E-3</v>
      </c>
      <c r="H104" s="12" t="s">
        <v>84</v>
      </c>
    </row>
    <row r="105" spans="1:8" x14ac:dyDescent="0.25">
      <c r="A105" s="15">
        <v>104</v>
      </c>
      <c r="B105" s="13">
        <v>45368</v>
      </c>
      <c r="C105" s="15" t="s">
        <v>159</v>
      </c>
      <c r="D105" s="15" t="s">
        <v>50</v>
      </c>
      <c r="E105" s="15" t="s">
        <v>63</v>
      </c>
      <c r="F105" s="14">
        <v>0.13721064814814815</v>
      </c>
      <c r="G105" s="14">
        <f t="shared" ref="G105" si="3">F105/42.195</f>
        <v>3.2518224469285022E-3</v>
      </c>
      <c r="H105" s="12" t="s">
        <v>84</v>
      </c>
    </row>
    <row r="106" spans="1:8" x14ac:dyDescent="0.25">
      <c r="F106" s="4"/>
      <c r="G106" s="6"/>
    </row>
    <row r="107" spans="1:8" x14ac:dyDescent="0.25">
      <c r="F107" s="4"/>
      <c r="G107" s="6"/>
    </row>
    <row r="108" spans="1:8" x14ac:dyDescent="0.25">
      <c r="F108" s="4"/>
      <c r="G108" s="6"/>
    </row>
    <row r="109" spans="1:8" x14ac:dyDescent="0.25">
      <c r="F109" s="4"/>
      <c r="G109" s="6"/>
    </row>
    <row r="110" spans="1:8" x14ac:dyDescent="0.25">
      <c r="F110" s="4"/>
      <c r="G110" s="6"/>
    </row>
    <row r="111" spans="1:8" x14ac:dyDescent="0.25">
      <c r="F111" s="4"/>
      <c r="G111" s="6"/>
    </row>
    <row r="112" spans="1:8" x14ac:dyDescent="0.25">
      <c r="F112" s="4"/>
      <c r="G112" s="6"/>
    </row>
    <row r="113" spans="6:7" x14ac:dyDescent="0.25">
      <c r="F113" s="4"/>
      <c r="G113" s="6"/>
    </row>
    <row r="114" spans="6:7" x14ac:dyDescent="0.25">
      <c r="F114" s="4"/>
      <c r="G114" s="6"/>
    </row>
    <row r="115" spans="6:7" x14ac:dyDescent="0.25">
      <c r="F115" s="4"/>
      <c r="G115" s="6"/>
    </row>
    <row r="116" spans="6:7" x14ac:dyDescent="0.25">
      <c r="F116" s="4"/>
      <c r="G116" s="6"/>
    </row>
    <row r="117" spans="6:7" x14ac:dyDescent="0.25">
      <c r="F117" s="4"/>
      <c r="G117" s="6"/>
    </row>
    <row r="118" spans="6:7" x14ac:dyDescent="0.25">
      <c r="F118" s="4"/>
      <c r="G118" s="6"/>
    </row>
    <row r="119" spans="6:7" x14ac:dyDescent="0.25">
      <c r="F119" s="4"/>
      <c r="G119" s="6"/>
    </row>
    <row r="120" spans="6:7" x14ac:dyDescent="0.25">
      <c r="F120" s="4"/>
      <c r="G120" s="6"/>
    </row>
    <row r="121" spans="6:7" x14ac:dyDescent="0.25">
      <c r="F121" s="4"/>
      <c r="G121" s="6"/>
    </row>
    <row r="122" spans="6:7" x14ac:dyDescent="0.25">
      <c r="F122" s="4"/>
      <c r="G122" s="6"/>
    </row>
    <row r="123" spans="6:7" x14ac:dyDescent="0.25">
      <c r="F123" s="4"/>
      <c r="G123" s="6"/>
    </row>
    <row r="124" spans="6:7" x14ac:dyDescent="0.25">
      <c r="F124" s="4"/>
      <c r="G124" s="6"/>
    </row>
    <row r="125" spans="6:7" x14ac:dyDescent="0.25">
      <c r="F125" s="4"/>
      <c r="G125" s="6"/>
    </row>
    <row r="126" spans="6:7" x14ac:dyDescent="0.25">
      <c r="F126" s="4"/>
      <c r="G126" s="6"/>
    </row>
    <row r="127" spans="6:7" x14ac:dyDescent="0.25">
      <c r="F127" s="4"/>
      <c r="G127" s="6"/>
    </row>
    <row r="128" spans="6:7" x14ac:dyDescent="0.25">
      <c r="F128" s="4"/>
      <c r="G128" s="6"/>
    </row>
    <row r="129" spans="6:7" x14ac:dyDescent="0.25">
      <c r="F129" s="4"/>
      <c r="G129" s="6"/>
    </row>
    <row r="130" spans="6:7" x14ac:dyDescent="0.25">
      <c r="F130" s="4"/>
      <c r="G130" s="6"/>
    </row>
    <row r="131" spans="6:7" x14ac:dyDescent="0.25">
      <c r="F131" s="4"/>
      <c r="G131" s="6"/>
    </row>
    <row r="132" spans="6:7" x14ac:dyDescent="0.25">
      <c r="F132" s="4"/>
      <c r="G132" s="6"/>
    </row>
    <row r="133" spans="6:7" x14ac:dyDescent="0.25">
      <c r="F133" s="4"/>
      <c r="G133" s="6"/>
    </row>
    <row r="134" spans="6:7" x14ac:dyDescent="0.25">
      <c r="F134" s="4"/>
      <c r="G134" s="6"/>
    </row>
    <row r="135" spans="6:7" x14ac:dyDescent="0.25">
      <c r="F135" s="4"/>
      <c r="G135" s="6"/>
    </row>
    <row r="136" spans="6:7" x14ac:dyDescent="0.25">
      <c r="F136" s="4"/>
      <c r="G136" s="6"/>
    </row>
    <row r="137" spans="6:7" x14ac:dyDescent="0.25">
      <c r="F137" s="4"/>
      <c r="G137" s="6"/>
    </row>
    <row r="138" spans="6:7" x14ac:dyDescent="0.25">
      <c r="F138" s="4"/>
      <c r="G138" s="6"/>
    </row>
    <row r="139" spans="6:7" x14ac:dyDescent="0.25">
      <c r="F139" s="4"/>
      <c r="G139" s="6"/>
    </row>
    <row r="140" spans="6:7" x14ac:dyDescent="0.25">
      <c r="F140" s="4"/>
      <c r="G140" s="6"/>
    </row>
    <row r="141" spans="6:7" x14ac:dyDescent="0.25">
      <c r="F141" s="4"/>
      <c r="G141" s="6"/>
    </row>
    <row r="142" spans="6:7" x14ac:dyDescent="0.25">
      <c r="F142" s="4"/>
      <c r="G142" s="6"/>
    </row>
    <row r="143" spans="6:7" x14ac:dyDescent="0.25">
      <c r="F143" s="4"/>
      <c r="G143" s="6"/>
    </row>
    <row r="144" spans="6:7" x14ac:dyDescent="0.25">
      <c r="F144" s="4"/>
      <c r="G144" s="6"/>
    </row>
    <row r="145" spans="6:7" x14ac:dyDescent="0.25">
      <c r="F145" s="4"/>
      <c r="G145" s="6"/>
    </row>
    <row r="146" spans="6:7" x14ac:dyDescent="0.25">
      <c r="F146" s="4"/>
      <c r="G146" s="6"/>
    </row>
    <row r="147" spans="6:7" x14ac:dyDescent="0.25">
      <c r="F147" s="4"/>
      <c r="G147" s="6"/>
    </row>
    <row r="148" spans="6:7" x14ac:dyDescent="0.25">
      <c r="F148" s="4"/>
      <c r="G148" s="6"/>
    </row>
    <row r="149" spans="6:7" x14ac:dyDescent="0.25">
      <c r="F149" s="4"/>
      <c r="G149" s="6"/>
    </row>
    <row r="150" spans="6:7" x14ac:dyDescent="0.25">
      <c r="F150" s="4"/>
      <c r="G150" s="6"/>
    </row>
    <row r="151" spans="6:7" x14ac:dyDescent="0.25">
      <c r="F151" s="4"/>
      <c r="G151" s="6"/>
    </row>
    <row r="152" spans="6:7" x14ac:dyDescent="0.25">
      <c r="F152" s="4"/>
      <c r="G152" s="6"/>
    </row>
    <row r="153" spans="6:7" x14ac:dyDescent="0.25">
      <c r="F153" s="4"/>
      <c r="G153" s="6"/>
    </row>
    <row r="154" spans="6:7" x14ac:dyDescent="0.25">
      <c r="F154" s="4"/>
      <c r="G154" s="6"/>
    </row>
    <row r="155" spans="6:7" x14ac:dyDescent="0.25">
      <c r="F155" s="4"/>
      <c r="G155" s="6"/>
    </row>
    <row r="156" spans="6:7" x14ac:dyDescent="0.25">
      <c r="F156" s="4"/>
      <c r="G156" s="6"/>
    </row>
    <row r="157" spans="6:7" x14ac:dyDescent="0.25">
      <c r="F157" s="4"/>
      <c r="G157" s="6"/>
    </row>
    <row r="158" spans="6:7" x14ac:dyDescent="0.25">
      <c r="F158" s="4"/>
      <c r="G158" s="6"/>
    </row>
    <row r="159" spans="6:7" x14ac:dyDescent="0.25">
      <c r="F159" s="4"/>
      <c r="G159" s="6"/>
    </row>
    <row r="160" spans="6:7" x14ac:dyDescent="0.25">
      <c r="F160" s="4"/>
      <c r="G160" s="6"/>
    </row>
    <row r="161" spans="6:7" x14ac:dyDescent="0.25">
      <c r="F161" s="4"/>
      <c r="G161" s="6"/>
    </row>
    <row r="162" spans="6:7" x14ac:dyDescent="0.25">
      <c r="F162" s="4"/>
      <c r="G162" s="6"/>
    </row>
    <row r="163" spans="6:7" x14ac:dyDescent="0.25">
      <c r="F163" s="4"/>
      <c r="G163" s="6"/>
    </row>
    <row r="164" spans="6:7" x14ac:dyDescent="0.25">
      <c r="F164" s="4"/>
      <c r="G164" s="6"/>
    </row>
    <row r="165" spans="6:7" x14ac:dyDescent="0.25">
      <c r="F165" s="4"/>
      <c r="G165" s="6"/>
    </row>
    <row r="166" spans="6:7" x14ac:dyDescent="0.25">
      <c r="F166" s="4"/>
      <c r="G166" s="6"/>
    </row>
    <row r="167" spans="6:7" x14ac:dyDescent="0.25">
      <c r="F167" s="4"/>
      <c r="G167" s="6"/>
    </row>
    <row r="168" spans="6:7" x14ac:dyDescent="0.25">
      <c r="F168" s="4"/>
      <c r="G168" s="6"/>
    </row>
    <row r="169" spans="6:7" x14ac:dyDescent="0.25">
      <c r="F169" s="4"/>
      <c r="G169" s="6"/>
    </row>
    <row r="170" spans="6:7" x14ac:dyDescent="0.25">
      <c r="F170" s="4"/>
      <c r="G170" s="6"/>
    </row>
    <row r="171" spans="6:7" x14ac:dyDescent="0.25">
      <c r="F171" s="4"/>
      <c r="G171" s="6"/>
    </row>
    <row r="172" spans="6:7" x14ac:dyDescent="0.25">
      <c r="F172" s="4"/>
      <c r="G172" s="6"/>
    </row>
    <row r="173" spans="6:7" x14ac:dyDescent="0.25">
      <c r="F173" s="4"/>
      <c r="G173" s="6"/>
    </row>
    <row r="174" spans="6:7" x14ac:dyDescent="0.25">
      <c r="F174" s="4"/>
      <c r="G174" s="6"/>
    </row>
    <row r="175" spans="6:7" x14ac:dyDescent="0.25">
      <c r="F175" s="4"/>
      <c r="G175" s="6"/>
    </row>
    <row r="176" spans="6:7" x14ac:dyDescent="0.25">
      <c r="F176" s="4"/>
      <c r="G176" s="6"/>
    </row>
    <row r="177" spans="6:7" x14ac:dyDescent="0.25">
      <c r="F177" s="4"/>
      <c r="G177" s="6"/>
    </row>
    <row r="178" spans="6:7" x14ac:dyDescent="0.25">
      <c r="F178" s="4"/>
      <c r="G178" s="6"/>
    </row>
    <row r="179" spans="6:7" x14ac:dyDescent="0.25">
      <c r="F179" s="4"/>
      <c r="G179" s="6"/>
    </row>
    <row r="180" spans="6:7" x14ac:dyDescent="0.25">
      <c r="F180" s="4"/>
      <c r="G180" s="6"/>
    </row>
    <row r="181" spans="6:7" x14ac:dyDescent="0.25">
      <c r="F181" s="4"/>
      <c r="G181" s="6"/>
    </row>
    <row r="182" spans="6:7" x14ac:dyDescent="0.25">
      <c r="F182" s="4"/>
      <c r="G182" s="6"/>
    </row>
    <row r="183" spans="6:7" x14ac:dyDescent="0.25">
      <c r="F183" s="4"/>
      <c r="G183" s="6"/>
    </row>
    <row r="184" spans="6:7" x14ac:dyDescent="0.25">
      <c r="F184" s="4"/>
      <c r="G184" s="6"/>
    </row>
    <row r="185" spans="6:7" x14ac:dyDescent="0.25">
      <c r="F185" s="4"/>
      <c r="G185" s="6"/>
    </row>
    <row r="186" spans="6:7" x14ac:dyDescent="0.25">
      <c r="F186" s="4"/>
      <c r="G186" s="6"/>
    </row>
    <row r="187" spans="6:7" x14ac:dyDescent="0.25">
      <c r="F187" s="4"/>
      <c r="G187" s="6"/>
    </row>
    <row r="188" spans="6:7" x14ac:dyDescent="0.25">
      <c r="F188" s="4"/>
      <c r="G188" s="6"/>
    </row>
    <row r="189" spans="6:7" x14ac:dyDescent="0.25">
      <c r="F189" s="4"/>
      <c r="G189" s="6"/>
    </row>
    <row r="190" spans="6:7" x14ac:dyDescent="0.25">
      <c r="F190" s="4"/>
      <c r="G190" s="6"/>
    </row>
    <row r="191" spans="6:7" x14ac:dyDescent="0.25">
      <c r="F191" s="4"/>
      <c r="G191" s="6"/>
    </row>
    <row r="192" spans="6:7" x14ac:dyDescent="0.25">
      <c r="F192" s="4"/>
      <c r="G192" s="6"/>
    </row>
    <row r="193" spans="6:7" x14ac:dyDescent="0.25">
      <c r="F193" s="4"/>
      <c r="G193" s="6"/>
    </row>
    <row r="194" spans="6:7" x14ac:dyDescent="0.25">
      <c r="F194" s="4"/>
      <c r="G194" s="6"/>
    </row>
    <row r="195" spans="6:7" x14ac:dyDescent="0.25">
      <c r="F195" s="4"/>
      <c r="G195" s="6"/>
    </row>
    <row r="196" spans="6:7" x14ac:dyDescent="0.25">
      <c r="F196" s="4"/>
      <c r="G196" s="6"/>
    </row>
    <row r="197" spans="6:7" x14ac:dyDescent="0.25">
      <c r="F197" s="4"/>
      <c r="G197" s="6"/>
    </row>
    <row r="198" spans="6:7" x14ac:dyDescent="0.25">
      <c r="F198" s="4"/>
      <c r="G198" s="6"/>
    </row>
    <row r="199" spans="6:7" x14ac:dyDescent="0.25">
      <c r="F199" s="4"/>
      <c r="G199" s="6"/>
    </row>
    <row r="200" spans="6:7" x14ac:dyDescent="0.25">
      <c r="F200" s="4"/>
      <c r="G200" s="6"/>
    </row>
    <row r="201" spans="6:7" x14ac:dyDescent="0.25">
      <c r="F201" s="4"/>
      <c r="G201" s="6"/>
    </row>
    <row r="202" spans="6:7" x14ac:dyDescent="0.25">
      <c r="F202" s="4"/>
      <c r="G202" s="6"/>
    </row>
    <row r="203" spans="6:7" x14ac:dyDescent="0.25">
      <c r="F203" s="4"/>
      <c r="G203" s="6"/>
    </row>
    <row r="204" spans="6:7" x14ac:dyDescent="0.25">
      <c r="F204" s="4"/>
      <c r="G204" s="6"/>
    </row>
    <row r="205" spans="6:7" x14ac:dyDescent="0.25">
      <c r="F205" s="4"/>
      <c r="G205" s="6"/>
    </row>
    <row r="206" spans="6:7" x14ac:dyDescent="0.25">
      <c r="F206" s="4"/>
      <c r="G206" s="6"/>
    </row>
    <row r="207" spans="6:7" x14ac:dyDescent="0.25">
      <c r="F207" s="4"/>
      <c r="G207" s="6"/>
    </row>
    <row r="208" spans="6:7" x14ac:dyDescent="0.25">
      <c r="F208" s="4"/>
      <c r="G208" s="6"/>
    </row>
    <row r="209" spans="6:7" x14ac:dyDescent="0.25">
      <c r="F209" s="4"/>
      <c r="G209" s="6"/>
    </row>
    <row r="210" spans="6:7" x14ac:dyDescent="0.25">
      <c r="F210" s="4"/>
      <c r="G210" s="6"/>
    </row>
    <row r="211" spans="6:7" x14ac:dyDescent="0.25">
      <c r="F211" s="4"/>
      <c r="G211" s="6"/>
    </row>
    <row r="212" spans="6:7" x14ac:dyDescent="0.25">
      <c r="F212" s="4"/>
      <c r="G212" s="6"/>
    </row>
    <row r="213" spans="6:7" x14ac:dyDescent="0.25">
      <c r="F213" s="4"/>
      <c r="G213" s="6"/>
    </row>
    <row r="214" spans="6:7" x14ac:dyDescent="0.25">
      <c r="F214" s="4"/>
      <c r="G214" s="6"/>
    </row>
    <row r="215" spans="6:7" x14ac:dyDescent="0.25">
      <c r="F215" s="4"/>
      <c r="G215" s="6"/>
    </row>
    <row r="216" spans="6:7" x14ac:dyDescent="0.25">
      <c r="F216" s="4"/>
      <c r="G216" s="6"/>
    </row>
    <row r="217" spans="6:7" x14ac:dyDescent="0.25">
      <c r="F217" s="4"/>
      <c r="G217" s="6"/>
    </row>
    <row r="218" spans="6:7" x14ac:dyDescent="0.25">
      <c r="F218" s="4"/>
      <c r="G218" s="6"/>
    </row>
    <row r="219" spans="6:7" x14ac:dyDescent="0.25">
      <c r="F219" s="4"/>
      <c r="G219" s="6"/>
    </row>
    <row r="220" spans="6:7" x14ac:dyDescent="0.25">
      <c r="F220" s="4"/>
      <c r="G220" s="6"/>
    </row>
    <row r="221" spans="6:7" x14ac:dyDescent="0.25">
      <c r="F221" s="4"/>
      <c r="G221" s="6"/>
    </row>
    <row r="222" spans="6:7" x14ac:dyDescent="0.25">
      <c r="F222" s="4"/>
      <c r="G222" s="6"/>
    </row>
    <row r="223" spans="6:7" x14ac:dyDescent="0.25">
      <c r="F223" s="4"/>
      <c r="G223" s="6"/>
    </row>
    <row r="224" spans="6:7" x14ac:dyDescent="0.25">
      <c r="F224" s="4"/>
      <c r="G224" s="6"/>
    </row>
    <row r="225" spans="6:7" x14ac:dyDescent="0.25">
      <c r="F225" s="4"/>
      <c r="G225" s="6"/>
    </row>
    <row r="226" spans="6:7" x14ac:dyDescent="0.25">
      <c r="F226" s="4"/>
      <c r="G226" s="6"/>
    </row>
    <row r="227" spans="6:7" x14ac:dyDescent="0.25">
      <c r="F227" s="4"/>
      <c r="G227" s="6"/>
    </row>
    <row r="228" spans="6:7" x14ac:dyDescent="0.25">
      <c r="F228" s="4"/>
      <c r="G228" s="6"/>
    </row>
    <row r="229" spans="6:7" x14ac:dyDescent="0.25">
      <c r="F229" s="4"/>
      <c r="G229" s="6"/>
    </row>
    <row r="230" spans="6:7" x14ac:dyDescent="0.25">
      <c r="F230" s="4"/>
      <c r="G230" s="6"/>
    </row>
    <row r="231" spans="6:7" x14ac:dyDescent="0.25">
      <c r="F231" s="4"/>
      <c r="G231" s="6"/>
    </row>
    <row r="232" spans="6:7" x14ac:dyDescent="0.25">
      <c r="F232" s="4"/>
      <c r="G232" s="6"/>
    </row>
    <row r="233" spans="6:7" x14ac:dyDescent="0.25">
      <c r="F233" s="4"/>
      <c r="G233" s="6"/>
    </row>
    <row r="234" spans="6:7" x14ac:dyDescent="0.25">
      <c r="F234" s="4"/>
      <c r="G234" s="6"/>
    </row>
    <row r="235" spans="6:7" x14ac:dyDescent="0.25">
      <c r="F235" s="4"/>
      <c r="G235" s="6"/>
    </row>
    <row r="236" spans="6:7" x14ac:dyDescent="0.25">
      <c r="F236" s="4"/>
      <c r="G236" s="6"/>
    </row>
    <row r="237" spans="6:7" x14ac:dyDescent="0.25">
      <c r="F237" s="4"/>
      <c r="G237" s="6"/>
    </row>
    <row r="238" spans="6:7" x14ac:dyDescent="0.25">
      <c r="F238" s="4"/>
      <c r="G238" s="6"/>
    </row>
    <row r="239" spans="6:7" x14ac:dyDescent="0.25">
      <c r="F239" s="4"/>
      <c r="G239" s="6"/>
    </row>
    <row r="240" spans="6:7" x14ac:dyDescent="0.25">
      <c r="F240" s="4"/>
      <c r="G240" s="6"/>
    </row>
    <row r="241" spans="6:7" x14ac:dyDescent="0.25">
      <c r="F241" s="4"/>
      <c r="G241" s="6"/>
    </row>
    <row r="242" spans="6:7" x14ac:dyDescent="0.25">
      <c r="F242" s="4"/>
      <c r="G242" s="6"/>
    </row>
    <row r="243" spans="6:7" x14ac:dyDescent="0.25">
      <c r="F243" s="4"/>
      <c r="G243" s="6"/>
    </row>
    <row r="244" spans="6:7" x14ac:dyDescent="0.25">
      <c r="F244" s="4"/>
      <c r="G244" s="6"/>
    </row>
    <row r="245" spans="6:7" x14ac:dyDescent="0.25">
      <c r="F245" s="4"/>
      <c r="G245" s="6"/>
    </row>
    <row r="246" spans="6:7" x14ac:dyDescent="0.25">
      <c r="F246" s="4"/>
      <c r="G246" s="6"/>
    </row>
    <row r="247" spans="6:7" x14ac:dyDescent="0.25">
      <c r="F247" s="4"/>
      <c r="G247" s="6"/>
    </row>
    <row r="248" spans="6:7" x14ac:dyDescent="0.25">
      <c r="F248" s="4"/>
      <c r="G248" s="6"/>
    </row>
    <row r="249" spans="6:7" x14ac:dyDescent="0.25">
      <c r="F249" s="4"/>
      <c r="G249" s="6"/>
    </row>
    <row r="250" spans="6:7" x14ac:dyDescent="0.25">
      <c r="F250" s="4"/>
      <c r="G250" s="6"/>
    </row>
    <row r="251" spans="6:7" x14ac:dyDescent="0.25">
      <c r="F251" s="4"/>
      <c r="G251" s="6"/>
    </row>
    <row r="252" spans="6:7" x14ac:dyDescent="0.25">
      <c r="F252" s="4"/>
      <c r="G252" s="6"/>
    </row>
    <row r="253" spans="6:7" x14ac:dyDescent="0.25">
      <c r="F253" s="4"/>
      <c r="G253" s="6"/>
    </row>
    <row r="254" spans="6:7" x14ac:dyDescent="0.25">
      <c r="F254" s="4"/>
      <c r="G254" s="6"/>
    </row>
    <row r="255" spans="6:7" x14ac:dyDescent="0.25">
      <c r="F255" s="4"/>
      <c r="G255" s="6"/>
    </row>
    <row r="256" spans="6:7" x14ac:dyDescent="0.25">
      <c r="F256" s="4"/>
      <c r="G256" s="6"/>
    </row>
    <row r="257" spans="6:7" x14ac:dyDescent="0.25">
      <c r="F257" s="4"/>
      <c r="G257" s="6"/>
    </row>
    <row r="258" spans="6:7" x14ac:dyDescent="0.25">
      <c r="F258" s="4"/>
      <c r="G258" s="6"/>
    </row>
    <row r="259" spans="6:7" x14ac:dyDescent="0.25">
      <c r="F259" s="4"/>
      <c r="G259" s="6"/>
    </row>
    <row r="260" spans="6:7" x14ac:dyDescent="0.25">
      <c r="F260" s="4"/>
      <c r="G260" s="6"/>
    </row>
    <row r="261" spans="6:7" x14ac:dyDescent="0.25">
      <c r="F261" s="4"/>
      <c r="G261" s="6"/>
    </row>
    <row r="262" spans="6:7" x14ac:dyDescent="0.25">
      <c r="F262" s="4"/>
      <c r="G262" s="6"/>
    </row>
    <row r="263" spans="6:7" x14ac:dyDescent="0.25">
      <c r="F263" s="4"/>
      <c r="G263" s="6"/>
    </row>
    <row r="264" spans="6:7" x14ac:dyDescent="0.25">
      <c r="F264" s="4"/>
      <c r="G264" s="6"/>
    </row>
    <row r="265" spans="6:7" x14ac:dyDescent="0.25">
      <c r="F265" s="4"/>
      <c r="G265" s="6"/>
    </row>
    <row r="266" spans="6:7" x14ac:dyDescent="0.25">
      <c r="F266" s="4"/>
      <c r="G266" s="6"/>
    </row>
    <row r="267" spans="6:7" x14ac:dyDescent="0.25">
      <c r="F267" s="4"/>
      <c r="G267" s="6"/>
    </row>
    <row r="268" spans="6:7" x14ac:dyDescent="0.25">
      <c r="F268" s="4"/>
      <c r="G268" s="6"/>
    </row>
    <row r="269" spans="6:7" x14ac:dyDescent="0.25">
      <c r="F269" s="4"/>
      <c r="G269" s="6"/>
    </row>
    <row r="270" spans="6:7" x14ac:dyDescent="0.25">
      <c r="F270" s="4"/>
      <c r="G270" s="6"/>
    </row>
    <row r="271" spans="6:7" x14ac:dyDescent="0.25">
      <c r="F271" s="4"/>
      <c r="G271" s="6"/>
    </row>
    <row r="272" spans="6:7" x14ac:dyDescent="0.25">
      <c r="F272" s="4"/>
      <c r="G272" s="6"/>
    </row>
    <row r="273" spans="6:7" x14ac:dyDescent="0.25">
      <c r="F273" s="4"/>
      <c r="G273" s="6"/>
    </row>
    <row r="274" spans="6:7" x14ac:dyDescent="0.25">
      <c r="F274" s="4"/>
      <c r="G274" s="6"/>
    </row>
    <row r="275" spans="6:7" x14ac:dyDescent="0.25">
      <c r="F275" s="4"/>
      <c r="G275" s="6"/>
    </row>
    <row r="276" spans="6:7" x14ac:dyDescent="0.25">
      <c r="F276" s="4"/>
      <c r="G276" s="6"/>
    </row>
    <row r="277" spans="6:7" x14ac:dyDescent="0.25">
      <c r="F277" s="4"/>
      <c r="G277" s="6"/>
    </row>
    <row r="278" spans="6:7" x14ac:dyDescent="0.25">
      <c r="F278" s="4"/>
      <c r="G278" s="6"/>
    </row>
    <row r="279" spans="6:7" x14ac:dyDescent="0.25">
      <c r="F279" s="4"/>
      <c r="G279" s="6"/>
    </row>
    <row r="280" spans="6:7" x14ac:dyDescent="0.25">
      <c r="F280" s="4"/>
      <c r="G280" s="6"/>
    </row>
    <row r="281" spans="6:7" x14ac:dyDescent="0.25">
      <c r="F281" s="4"/>
      <c r="G281" s="6"/>
    </row>
    <row r="282" spans="6:7" x14ac:dyDescent="0.25">
      <c r="F282" s="4"/>
      <c r="G282" s="6"/>
    </row>
    <row r="283" spans="6:7" x14ac:dyDescent="0.25">
      <c r="F283" s="4"/>
      <c r="G283" s="6"/>
    </row>
    <row r="284" spans="6:7" x14ac:dyDescent="0.25">
      <c r="F284" s="4"/>
      <c r="G284" s="6"/>
    </row>
    <row r="285" spans="6:7" x14ac:dyDescent="0.25">
      <c r="F285" s="4"/>
      <c r="G285" s="6"/>
    </row>
    <row r="286" spans="6:7" x14ac:dyDescent="0.25">
      <c r="F286" s="4"/>
      <c r="G286" s="6"/>
    </row>
    <row r="287" spans="6:7" x14ac:dyDescent="0.25">
      <c r="F287" s="4"/>
      <c r="G287" s="6"/>
    </row>
    <row r="288" spans="6:7" x14ac:dyDescent="0.25">
      <c r="F288" s="4"/>
      <c r="G288" s="6"/>
    </row>
    <row r="289" spans="6:7" x14ac:dyDescent="0.25">
      <c r="F289" s="4"/>
      <c r="G289" s="6"/>
    </row>
    <row r="290" spans="6:7" x14ac:dyDescent="0.25">
      <c r="F290" s="4"/>
      <c r="G290" s="6"/>
    </row>
    <row r="291" spans="6:7" x14ac:dyDescent="0.25">
      <c r="F291" s="4"/>
      <c r="G291" s="6"/>
    </row>
    <row r="292" spans="6:7" x14ac:dyDescent="0.25">
      <c r="F292" s="4"/>
      <c r="G292" s="6"/>
    </row>
    <row r="293" spans="6:7" x14ac:dyDescent="0.25">
      <c r="F293" s="4"/>
      <c r="G293" s="6"/>
    </row>
    <row r="294" spans="6:7" x14ac:dyDescent="0.25">
      <c r="F294" s="4"/>
      <c r="G294" s="6"/>
    </row>
    <row r="295" spans="6:7" x14ac:dyDescent="0.25">
      <c r="F295" s="4"/>
      <c r="G295" s="6"/>
    </row>
    <row r="296" spans="6:7" x14ac:dyDescent="0.25">
      <c r="F296" s="4"/>
      <c r="G296" s="6"/>
    </row>
    <row r="297" spans="6:7" x14ac:dyDescent="0.25">
      <c r="F297" s="4"/>
      <c r="G297" s="6"/>
    </row>
    <row r="298" spans="6:7" x14ac:dyDescent="0.25">
      <c r="F298" s="4"/>
      <c r="G298" s="6"/>
    </row>
    <row r="299" spans="6:7" x14ac:dyDescent="0.25">
      <c r="F299" s="4"/>
      <c r="G299" s="6"/>
    </row>
    <row r="300" spans="6:7" x14ac:dyDescent="0.25">
      <c r="F300" s="4"/>
      <c r="G300" s="6"/>
    </row>
    <row r="301" spans="6:7" x14ac:dyDescent="0.25">
      <c r="F301" s="4"/>
      <c r="G301" s="6"/>
    </row>
    <row r="302" spans="6:7" x14ac:dyDescent="0.25">
      <c r="F302" s="4"/>
      <c r="G302" s="6"/>
    </row>
    <row r="303" spans="6:7" x14ac:dyDescent="0.25">
      <c r="F303" s="4"/>
      <c r="G303" s="6"/>
    </row>
    <row r="304" spans="6:7" x14ac:dyDescent="0.25">
      <c r="F304" s="4"/>
      <c r="G304" s="6"/>
    </row>
    <row r="305" spans="6:7" x14ac:dyDescent="0.25">
      <c r="F305" s="4"/>
      <c r="G305" s="6"/>
    </row>
    <row r="306" spans="6:7" x14ac:dyDescent="0.25">
      <c r="F306" s="4"/>
      <c r="G306" s="6"/>
    </row>
    <row r="307" spans="6:7" x14ac:dyDescent="0.25">
      <c r="F307" s="4"/>
      <c r="G307" s="6"/>
    </row>
    <row r="308" spans="6:7" x14ac:dyDescent="0.25">
      <c r="F308" s="4"/>
      <c r="G308" s="6"/>
    </row>
    <row r="309" spans="6:7" x14ac:dyDescent="0.25">
      <c r="F309" s="4"/>
      <c r="G309" s="6"/>
    </row>
    <row r="310" spans="6:7" x14ac:dyDescent="0.25">
      <c r="F310" s="4"/>
      <c r="G310" s="6"/>
    </row>
    <row r="311" spans="6:7" x14ac:dyDescent="0.25">
      <c r="F311" s="4"/>
      <c r="G311" s="6"/>
    </row>
    <row r="312" spans="6:7" x14ac:dyDescent="0.25">
      <c r="F312" s="4"/>
      <c r="G312" s="6"/>
    </row>
    <row r="313" spans="6:7" x14ac:dyDescent="0.25">
      <c r="F313" s="4"/>
      <c r="G313" s="6"/>
    </row>
    <row r="314" spans="6:7" x14ac:dyDescent="0.25">
      <c r="F314" s="4"/>
      <c r="G314" s="6"/>
    </row>
    <row r="315" spans="6:7" x14ac:dyDescent="0.25">
      <c r="F315" s="4"/>
      <c r="G315" s="6"/>
    </row>
    <row r="316" spans="6:7" x14ac:dyDescent="0.25">
      <c r="F316" s="4"/>
      <c r="G316" s="6"/>
    </row>
    <row r="317" spans="6:7" x14ac:dyDescent="0.25">
      <c r="F317" s="4"/>
      <c r="G317" s="6"/>
    </row>
    <row r="318" spans="6:7" x14ac:dyDescent="0.25">
      <c r="F318" s="4"/>
      <c r="G318" s="6"/>
    </row>
    <row r="319" spans="6:7" x14ac:dyDescent="0.25">
      <c r="F319" s="4"/>
      <c r="G319" s="6"/>
    </row>
    <row r="320" spans="6:7" x14ac:dyDescent="0.25">
      <c r="F320" s="4"/>
      <c r="G320" s="6"/>
    </row>
    <row r="321" spans="6:7" x14ac:dyDescent="0.25">
      <c r="F321" s="4"/>
      <c r="G321" s="6"/>
    </row>
    <row r="322" spans="6:7" x14ac:dyDescent="0.25">
      <c r="F322" s="4"/>
      <c r="G322" s="6"/>
    </row>
    <row r="323" spans="6:7" x14ac:dyDescent="0.25">
      <c r="F323" s="4"/>
      <c r="G323" s="6"/>
    </row>
    <row r="324" spans="6:7" x14ac:dyDescent="0.25">
      <c r="F324" s="4"/>
      <c r="G324" s="6"/>
    </row>
    <row r="325" spans="6:7" x14ac:dyDescent="0.25">
      <c r="F325" s="4"/>
      <c r="G325" s="6"/>
    </row>
    <row r="326" spans="6:7" x14ac:dyDescent="0.25">
      <c r="F326" s="4"/>
      <c r="G326" s="6"/>
    </row>
    <row r="327" spans="6:7" x14ac:dyDescent="0.25">
      <c r="F327" s="4"/>
      <c r="G327" s="6"/>
    </row>
    <row r="328" spans="6:7" x14ac:dyDescent="0.25">
      <c r="F328" s="4"/>
      <c r="G328" s="6"/>
    </row>
    <row r="329" spans="6:7" x14ac:dyDescent="0.25">
      <c r="F329" s="4"/>
      <c r="G329" s="6"/>
    </row>
    <row r="330" spans="6:7" x14ac:dyDescent="0.25">
      <c r="F330" s="4"/>
      <c r="G330" s="6"/>
    </row>
    <row r="331" spans="6:7" x14ac:dyDescent="0.25">
      <c r="F331" s="4"/>
      <c r="G331" s="6"/>
    </row>
    <row r="332" spans="6:7" x14ac:dyDescent="0.25">
      <c r="F332" s="4"/>
      <c r="G332" s="6"/>
    </row>
    <row r="333" spans="6:7" x14ac:dyDescent="0.25">
      <c r="F333" s="4"/>
      <c r="G333" s="6"/>
    </row>
    <row r="334" spans="6:7" x14ac:dyDescent="0.25">
      <c r="F334" s="4"/>
      <c r="G334" s="6"/>
    </row>
    <row r="335" spans="6:7" x14ac:dyDescent="0.25">
      <c r="F335" s="4"/>
      <c r="G335" s="6"/>
    </row>
    <row r="336" spans="6:7" x14ac:dyDescent="0.25">
      <c r="F336" s="4"/>
      <c r="G336" s="6"/>
    </row>
    <row r="337" spans="6:7" x14ac:dyDescent="0.25">
      <c r="F337" s="4"/>
      <c r="G337" s="6"/>
    </row>
    <row r="338" spans="6:7" x14ac:dyDescent="0.25">
      <c r="F338" s="4"/>
      <c r="G338" s="6"/>
    </row>
    <row r="339" spans="6:7" x14ac:dyDescent="0.25">
      <c r="F339" s="4"/>
      <c r="G339" s="6"/>
    </row>
    <row r="340" spans="6:7" x14ac:dyDescent="0.25">
      <c r="F340" s="4"/>
      <c r="G340" s="6"/>
    </row>
    <row r="341" spans="6:7" x14ac:dyDescent="0.25">
      <c r="F341" s="4"/>
      <c r="G341" s="6"/>
    </row>
    <row r="342" spans="6:7" x14ac:dyDescent="0.25">
      <c r="F342" s="4"/>
      <c r="G342" s="6"/>
    </row>
    <row r="343" spans="6:7" x14ac:dyDescent="0.25">
      <c r="F343" s="4"/>
      <c r="G343" s="6"/>
    </row>
    <row r="344" spans="6:7" x14ac:dyDescent="0.25">
      <c r="F344" s="4"/>
      <c r="G344" s="6"/>
    </row>
    <row r="345" spans="6:7" x14ac:dyDescent="0.25">
      <c r="F345" s="4"/>
      <c r="G345" s="6"/>
    </row>
    <row r="346" spans="6:7" x14ac:dyDescent="0.25">
      <c r="F346" s="4"/>
      <c r="G346" s="6"/>
    </row>
    <row r="347" spans="6:7" x14ac:dyDescent="0.25">
      <c r="F347" s="4"/>
      <c r="G347" s="6"/>
    </row>
    <row r="348" spans="6:7" x14ac:dyDescent="0.25">
      <c r="F348" s="4"/>
      <c r="G348" s="6"/>
    </row>
    <row r="349" spans="6:7" x14ac:dyDescent="0.25">
      <c r="F349" s="4"/>
      <c r="G349" s="6"/>
    </row>
    <row r="350" spans="6:7" x14ac:dyDescent="0.25">
      <c r="F350" s="4"/>
      <c r="G350" s="6"/>
    </row>
    <row r="351" spans="6:7" x14ac:dyDescent="0.25">
      <c r="F351" s="4"/>
      <c r="G351" s="6"/>
    </row>
    <row r="352" spans="6:7" x14ac:dyDescent="0.25">
      <c r="F352" s="4"/>
      <c r="G352" s="6"/>
    </row>
    <row r="353" spans="6:7" x14ac:dyDescent="0.25">
      <c r="F353" s="4"/>
      <c r="G353" s="6"/>
    </row>
    <row r="354" spans="6:7" x14ac:dyDescent="0.25">
      <c r="F354" s="4"/>
      <c r="G354" s="6"/>
    </row>
    <row r="355" spans="6:7" x14ac:dyDescent="0.25">
      <c r="F355" s="4"/>
      <c r="G355" s="6"/>
    </row>
    <row r="356" spans="6:7" x14ac:dyDescent="0.25">
      <c r="F356" s="4"/>
      <c r="G356" s="6"/>
    </row>
    <row r="357" spans="6:7" x14ac:dyDescent="0.25">
      <c r="F357" s="4"/>
      <c r="G357" s="6"/>
    </row>
    <row r="358" spans="6:7" x14ac:dyDescent="0.25">
      <c r="F358" s="4"/>
      <c r="G358" s="6"/>
    </row>
    <row r="359" spans="6:7" x14ac:dyDescent="0.25">
      <c r="F359" s="4"/>
      <c r="G359" s="6"/>
    </row>
    <row r="360" spans="6:7" x14ac:dyDescent="0.25">
      <c r="F360" s="4"/>
      <c r="G360" s="6"/>
    </row>
    <row r="361" spans="6:7" x14ac:dyDescent="0.25">
      <c r="F361" s="4"/>
      <c r="G361" s="6"/>
    </row>
    <row r="362" spans="6:7" x14ac:dyDescent="0.25">
      <c r="F362" s="4"/>
      <c r="G362" s="6"/>
    </row>
    <row r="363" spans="6:7" x14ac:dyDescent="0.25">
      <c r="F363" s="4"/>
      <c r="G363" s="6"/>
    </row>
    <row r="364" spans="6:7" x14ac:dyDescent="0.25">
      <c r="F364" s="4"/>
      <c r="G364" s="6"/>
    </row>
    <row r="365" spans="6:7" x14ac:dyDescent="0.25">
      <c r="F365" s="4"/>
      <c r="G365" s="6"/>
    </row>
    <row r="366" spans="6:7" x14ac:dyDescent="0.25">
      <c r="F366" s="4"/>
      <c r="G366" s="6"/>
    </row>
    <row r="367" spans="6:7" x14ac:dyDescent="0.25">
      <c r="F367" s="4"/>
      <c r="G367" s="6"/>
    </row>
    <row r="368" spans="6:7" x14ac:dyDescent="0.25">
      <c r="F368" s="4"/>
      <c r="G368" s="6"/>
    </row>
    <row r="369" spans="6:7" x14ac:dyDescent="0.25">
      <c r="F369" s="4"/>
      <c r="G369" s="6"/>
    </row>
    <row r="370" spans="6:7" x14ac:dyDescent="0.25">
      <c r="F370" s="4"/>
      <c r="G370" s="6"/>
    </row>
    <row r="371" spans="6:7" x14ac:dyDescent="0.25">
      <c r="F371" s="4"/>
      <c r="G371" s="6"/>
    </row>
    <row r="372" spans="6:7" x14ac:dyDescent="0.25">
      <c r="F372" s="4"/>
      <c r="G372" s="6"/>
    </row>
    <row r="373" spans="6:7" x14ac:dyDescent="0.25">
      <c r="F373" s="4"/>
      <c r="G373" s="6"/>
    </row>
    <row r="374" spans="6:7" x14ac:dyDescent="0.25">
      <c r="F374" s="4"/>
      <c r="G374" s="6"/>
    </row>
    <row r="375" spans="6:7" x14ac:dyDescent="0.25">
      <c r="F375" s="4"/>
      <c r="G375" s="6"/>
    </row>
    <row r="376" spans="6:7" x14ac:dyDescent="0.25">
      <c r="F376" s="4"/>
      <c r="G376" s="6"/>
    </row>
    <row r="377" spans="6:7" x14ac:dyDescent="0.25">
      <c r="F377" s="4"/>
      <c r="G377" s="6"/>
    </row>
    <row r="378" spans="6:7" x14ac:dyDescent="0.25">
      <c r="F378" s="4"/>
      <c r="G378" s="6"/>
    </row>
    <row r="379" spans="6:7" x14ac:dyDescent="0.25">
      <c r="F379" s="4"/>
      <c r="G379" s="6"/>
    </row>
    <row r="380" spans="6:7" x14ac:dyDescent="0.25">
      <c r="F380" s="4"/>
      <c r="G380" s="6"/>
    </row>
    <row r="381" spans="6:7" x14ac:dyDescent="0.25">
      <c r="F381" s="4"/>
      <c r="G381" s="6"/>
    </row>
    <row r="382" spans="6:7" x14ac:dyDescent="0.25">
      <c r="F382" s="4"/>
      <c r="G382" s="6"/>
    </row>
    <row r="383" spans="6:7" x14ac:dyDescent="0.25">
      <c r="F383" s="4"/>
      <c r="G383" s="6"/>
    </row>
    <row r="384" spans="6:7" x14ac:dyDescent="0.25">
      <c r="F384" s="4"/>
      <c r="G384" s="6"/>
    </row>
    <row r="385" spans="6:7" x14ac:dyDescent="0.25">
      <c r="F385" s="4"/>
      <c r="G385" s="6"/>
    </row>
    <row r="386" spans="6:7" x14ac:dyDescent="0.25">
      <c r="F386" s="4"/>
      <c r="G386" s="6"/>
    </row>
    <row r="387" spans="6:7" x14ac:dyDescent="0.25">
      <c r="F387" s="4"/>
      <c r="G387" s="6"/>
    </row>
    <row r="388" spans="6:7" x14ac:dyDescent="0.25">
      <c r="F388" s="4"/>
      <c r="G388" s="6"/>
    </row>
    <row r="389" spans="6:7" x14ac:dyDescent="0.25">
      <c r="F389" s="4"/>
      <c r="G389" s="6"/>
    </row>
    <row r="390" spans="6:7" x14ac:dyDescent="0.25">
      <c r="F390" s="4"/>
      <c r="G390" s="6"/>
    </row>
    <row r="391" spans="6:7" x14ac:dyDescent="0.25">
      <c r="F391" s="4"/>
      <c r="G391" s="6"/>
    </row>
    <row r="392" spans="6:7" x14ac:dyDescent="0.25">
      <c r="F392" s="4"/>
      <c r="G392" s="6"/>
    </row>
    <row r="393" spans="6:7" x14ac:dyDescent="0.25">
      <c r="F393" s="4"/>
      <c r="G393" s="6"/>
    </row>
    <row r="394" spans="6:7" x14ac:dyDescent="0.25">
      <c r="F394" s="4"/>
      <c r="G394" s="6"/>
    </row>
    <row r="395" spans="6:7" x14ac:dyDescent="0.25">
      <c r="F395" s="4"/>
      <c r="G395" s="6"/>
    </row>
    <row r="396" spans="6:7" x14ac:dyDescent="0.25">
      <c r="F396" s="4"/>
      <c r="G396" s="6"/>
    </row>
    <row r="397" spans="6:7" x14ac:dyDescent="0.25">
      <c r="F397" s="4"/>
      <c r="G397" s="6"/>
    </row>
    <row r="398" spans="6:7" x14ac:dyDescent="0.25">
      <c r="F398" s="4"/>
      <c r="G398" s="6"/>
    </row>
    <row r="399" spans="6:7" x14ac:dyDescent="0.25">
      <c r="F399" s="4"/>
      <c r="G399" s="6"/>
    </row>
    <row r="400" spans="6:7" x14ac:dyDescent="0.25">
      <c r="F400" s="4"/>
      <c r="G400" s="6"/>
    </row>
    <row r="401" spans="6:7" x14ac:dyDescent="0.25">
      <c r="F401" s="4"/>
      <c r="G401" s="6"/>
    </row>
    <row r="402" spans="6:7" x14ac:dyDescent="0.25">
      <c r="F402" s="4"/>
      <c r="G402" s="6"/>
    </row>
    <row r="403" spans="6:7" x14ac:dyDescent="0.25">
      <c r="F403" s="4"/>
      <c r="G403" s="6"/>
    </row>
    <row r="404" spans="6:7" x14ac:dyDescent="0.25">
      <c r="F404" s="4"/>
      <c r="G404" s="6"/>
    </row>
    <row r="405" spans="6:7" x14ac:dyDescent="0.25">
      <c r="F405" s="4"/>
      <c r="G405" s="6"/>
    </row>
    <row r="406" spans="6:7" x14ac:dyDescent="0.25">
      <c r="F406" s="4"/>
      <c r="G406" s="6"/>
    </row>
    <row r="407" spans="6:7" x14ac:dyDescent="0.25">
      <c r="F407" s="4"/>
      <c r="G407" s="6"/>
    </row>
    <row r="408" spans="6:7" x14ac:dyDescent="0.25">
      <c r="F408" s="4"/>
      <c r="G408" s="6"/>
    </row>
    <row r="409" spans="6:7" x14ac:dyDescent="0.25">
      <c r="F409" s="4"/>
      <c r="G409" s="6"/>
    </row>
    <row r="410" spans="6:7" x14ac:dyDescent="0.25">
      <c r="F410" s="4"/>
      <c r="G410" s="6"/>
    </row>
    <row r="411" spans="6:7" x14ac:dyDescent="0.25">
      <c r="F411" s="4"/>
      <c r="G411" s="6"/>
    </row>
    <row r="412" spans="6:7" x14ac:dyDescent="0.25">
      <c r="F412" s="4"/>
      <c r="G412" s="6"/>
    </row>
    <row r="413" spans="6:7" x14ac:dyDescent="0.25">
      <c r="F413" s="4"/>
      <c r="G413" s="6"/>
    </row>
    <row r="414" spans="6:7" x14ac:dyDescent="0.25">
      <c r="F414" s="4"/>
      <c r="G414" s="6"/>
    </row>
    <row r="415" spans="6:7" x14ac:dyDescent="0.25">
      <c r="F415" s="4"/>
      <c r="G415" s="6"/>
    </row>
    <row r="416" spans="6:7" x14ac:dyDescent="0.25">
      <c r="F416" s="4"/>
      <c r="G416" s="6"/>
    </row>
    <row r="417" spans="6:7" x14ac:dyDescent="0.25">
      <c r="F417" s="4"/>
      <c r="G417" s="6"/>
    </row>
    <row r="418" spans="6:7" x14ac:dyDescent="0.25">
      <c r="F418" s="4"/>
      <c r="G418" s="6"/>
    </row>
    <row r="419" spans="6:7" x14ac:dyDescent="0.25">
      <c r="F419" s="4"/>
      <c r="G419" s="6"/>
    </row>
    <row r="420" spans="6:7" x14ac:dyDescent="0.25">
      <c r="F420" s="4"/>
      <c r="G420" s="6"/>
    </row>
    <row r="421" spans="6:7" x14ac:dyDescent="0.25">
      <c r="F421" s="4"/>
      <c r="G421" s="6"/>
    </row>
    <row r="422" spans="6:7" x14ac:dyDescent="0.25">
      <c r="F422" s="4"/>
      <c r="G422" s="6"/>
    </row>
    <row r="423" spans="6:7" x14ac:dyDescent="0.25">
      <c r="F423" s="4"/>
      <c r="G423" s="6"/>
    </row>
    <row r="424" spans="6:7" x14ac:dyDescent="0.25">
      <c r="F424" s="4"/>
      <c r="G424" s="6"/>
    </row>
    <row r="425" spans="6:7" x14ac:dyDescent="0.25">
      <c r="F425" s="4"/>
      <c r="G425" s="6"/>
    </row>
    <row r="426" spans="6:7" x14ac:dyDescent="0.25">
      <c r="F426" s="4"/>
      <c r="G426" s="6"/>
    </row>
    <row r="427" spans="6:7" x14ac:dyDescent="0.25">
      <c r="F427" s="4"/>
      <c r="G427" s="6"/>
    </row>
    <row r="428" spans="6:7" x14ac:dyDescent="0.25">
      <c r="F428" s="4"/>
      <c r="G428" s="6"/>
    </row>
    <row r="429" spans="6:7" x14ac:dyDescent="0.25">
      <c r="F429" s="4"/>
      <c r="G429" s="6"/>
    </row>
    <row r="430" spans="6:7" x14ac:dyDescent="0.25">
      <c r="F430" s="4"/>
      <c r="G430" s="6"/>
    </row>
    <row r="431" spans="6:7" x14ac:dyDescent="0.25">
      <c r="F431" s="4"/>
      <c r="G431" s="6"/>
    </row>
    <row r="432" spans="6:7" x14ac:dyDescent="0.25">
      <c r="F432" s="4"/>
      <c r="G432" s="6"/>
    </row>
    <row r="433" spans="6:7" x14ac:dyDescent="0.25">
      <c r="F433" s="4"/>
      <c r="G433" s="6"/>
    </row>
    <row r="434" spans="6:7" x14ac:dyDescent="0.25">
      <c r="F434" s="4"/>
      <c r="G434" s="6"/>
    </row>
    <row r="435" spans="6:7" x14ac:dyDescent="0.25">
      <c r="F435" s="4"/>
      <c r="G435" s="6"/>
    </row>
    <row r="436" spans="6:7" x14ac:dyDescent="0.25">
      <c r="F436" s="4"/>
      <c r="G436" s="6"/>
    </row>
    <row r="437" spans="6:7" x14ac:dyDescent="0.25">
      <c r="F437" s="4"/>
      <c r="G437" s="6"/>
    </row>
    <row r="438" spans="6:7" x14ac:dyDescent="0.25">
      <c r="F438" s="4"/>
      <c r="G438" s="6"/>
    </row>
    <row r="439" spans="6:7" x14ac:dyDescent="0.25">
      <c r="F439" s="4"/>
      <c r="G439" s="6"/>
    </row>
    <row r="440" spans="6:7" x14ac:dyDescent="0.25">
      <c r="F440" s="4"/>
      <c r="G440" s="6"/>
    </row>
    <row r="441" spans="6:7" x14ac:dyDescent="0.25">
      <c r="F441" s="4"/>
      <c r="G441" s="6"/>
    </row>
    <row r="442" spans="6:7" x14ac:dyDescent="0.25">
      <c r="F442" s="4"/>
      <c r="G442" s="6"/>
    </row>
    <row r="443" spans="6:7" x14ac:dyDescent="0.25">
      <c r="F443" s="4"/>
      <c r="G443" s="6"/>
    </row>
    <row r="444" spans="6:7" x14ac:dyDescent="0.25">
      <c r="F444" s="4"/>
      <c r="G444" s="6"/>
    </row>
    <row r="445" spans="6:7" x14ac:dyDescent="0.25">
      <c r="F445" s="4"/>
      <c r="G445" s="6"/>
    </row>
    <row r="446" spans="6:7" x14ac:dyDescent="0.25">
      <c r="F446" s="4"/>
      <c r="G446" s="6"/>
    </row>
    <row r="447" spans="6:7" x14ac:dyDescent="0.25">
      <c r="F447" s="4"/>
      <c r="G447" s="6"/>
    </row>
    <row r="448" spans="6:7" x14ac:dyDescent="0.25">
      <c r="F448" s="4"/>
      <c r="G448" s="6"/>
    </row>
    <row r="449" spans="6:7" x14ac:dyDescent="0.25">
      <c r="F449" s="4"/>
      <c r="G449" s="6"/>
    </row>
    <row r="450" spans="6:7" x14ac:dyDescent="0.25">
      <c r="F450" s="4"/>
      <c r="G450" s="6"/>
    </row>
    <row r="451" spans="6:7" x14ac:dyDescent="0.25">
      <c r="F451" s="4"/>
      <c r="G451" s="6"/>
    </row>
    <row r="452" spans="6:7" x14ac:dyDescent="0.25">
      <c r="F452" s="4"/>
      <c r="G452" s="6"/>
    </row>
    <row r="453" spans="6:7" x14ac:dyDescent="0.25">
      <c r="F453" s="4"/>
      <c r="G453" s="6"/>
    </row>
    <row r="454" spans="6:7" x14ac:dyDescent="0.25">
      <c r="F454" s="4"/>
      <c r="G454" s="6"/>
    </row>
    <row r="455" spans="6:7" x14ac:dyDescent="0.25">
      <c r="F455" s="4"/>
      <c r="G455" s="6"/>
    </row>
    <row r="456" spans="6:7" x14ac:dyDescent="0.25">
      <c r="F456" s="4"/>
      <c r="G456" s="6"/>
    </row>
    <row r="457" spans="6:7" x14ac:dyDescent="0.25">
      <c r="F457" s="4"/>
      <c r="G457" s="6"/>
    </row>
    <row r="458" spans="6:7" x14ac:dyDescent="0.25">
      <c r="F458" s="4"/>
      <c r="G458" s="6"/>
    </row>
    <row r="459" spans="6:7" x14ac:dyDescent="0.25">
      <c r="F459" s="4"/>
      <c r="G459" s="6"/>
    </row>
    <row r="460" spans="6:7" x14ac:dyDescent="0.25">
      <c r="F460" s="4"/>
      <c r="G460" s="6"/>
    </row>
    <row r="461" spans="6:7" x14ac:dyDescent="0.25">
      <c r="F461" s="4"/>
      <c r="G461" s="6"/>
    </row>
    <row r="462" spans="6:7" x14ac:dyDescent="0.25">
      <c r="F462" s="4"/>
      <c r="G462" s="6"/>
    </row>
    <row r="463" spans="6:7" x14ac:dyDescent="0.25">
      <c r="F463" s="4"/>
      <c r="G463" s="6"/>
    </row>
    <row r="464" spans="6:7" x14ac:dyDescent="0.25">
      <c r="F464" s="4"/>
      <c r="G464" s="6"/>
    </row>
    <row r="465" spans="6:7" x14ac:dyDescent="0.25">
      <c r="F465" s="4"/>
      <c r="G465" s="6"/>
    </row>
    <row r="466" spans="6:7" x14ac:dyDescent="0.25">
      <c r="F466" s="4"/>
      <c r="G466" s="6"/>
    </row>
    <row r="467" spans="6:7" x14ac:dyDescent="0.25">
      <c r="F467" s="4"/>
      <c r="G467" s="6"/>
    </row>
    <row r="468" spans="6:7" x14ac:dyDescent="0.25">
      <c r="F468" s="4"/>
      <c r="G468" s="6"/>
    </row>
    <row r="469" spans="6:7" x14ac:dyDescent="0.25">
      <c r="F469" s="4"/>
      <c r="G469" s="6"/>
    </row>
    <row r="470" spans="6:7" x14ac:dyDescent="0.25">
      <c r="F470" s="4"/>
      <c r="G470" s="6"/>
    </row>
    <row r="471" spans="6:7" x14ac:dyDescent="0.25">
      <c r="F471" s="4"/>
      <c r="G471" s="6"/>
    </row>
    <row r="472" spans="6:7" x14ac:dyDescent="0.25">
      <c r="F472" s="4"/>
      <c r="G472" s="6"/>
    </row>
    <row r="473" spans="6:7" x14ac:dyDescent="0.25">
      <c r="F473" s="4"/>
      <c r="G473" s="6"/>
    </row>
    <row r="474" spans="6:7" x14ac:dyDescent="0.25">
      <c r="F474" s="4"/>
      <c r="G474" s="6"/>
    </row>
    <row r="475" spans="6:7" x14ac:dyDescent="0.25">
      <c r="F475" s="4"/>
      <c r="G475" s="6"/>
    </row>
    <row r="476" spans="6:7" x14ac:dyDescent="0.25">
      <c r="F476" s="4"/>
      <c r="G476" s="6"/>
    </row>
    <row r="477" spans="6:7" x14ac:dyDescent="0.25">
      <c r="F477" s="4"/>
      <c r="G477" s="6"/>
    </row>
    <row r="478" spans="6:7" x14ac:dyDescent="0.25">
      <c r="F478" s="4"/>
      <c r="G478" s="6"/>
    </row>
    <row r="479" spans="6:7" x14ac:dyDescent="0.25">
      <c r="F479" s="4"/>
      <c r="G479" s="6"/>
    </row>
    <row r="480" spans="6:7" x14ac:dyDescent="0.25">
      <c r="F480" s="4"/>
      <c r="G480" s="6"/>
    </row>
    <row r="481" spans="6:7" x14ac:dyDescent="0.25">
      <c r="F481" s="4"/>
      <c r="G481" s="6"/>
    </row>
    <row r="482" spans="6:7" x14ac:dyDescent="0.25">
      <c r="F482" s="4"/>
      <c r="G482" s="6"/>
    </row>
    <row r="483" spans="6:7" x14ac:dyDescent="0.25">
      <c r="F483" s="4"/>
      <c r="G483" s="6"/>
    </row>
    <row r="484" spans="6:7" x14ac:dyDescent="0.25">
      <c r="F484" s="4"/>
      <c r="G484" s="6"/>
    </row>
    <row r="485" spans="6:7" x14ac:dyDescent="0.25">
      <c r="F485" s="4"/>
      <c r="G485" s="6"/>
    </row>
    <row r="486" spans="6:7" x14ac:dyDescent="0.25">
      <c r="F486" s="4"/>
      <c r="G486" s="6"/>
    </row>
    <row r="487" spans="6:7" x14ac:dyDescent="0.25">
      <c r="F487" s="4"/>
      <c r="G487" s="6"/>
    </row>
    <row r="488" spans="6:7" x14ac:dyDescent="0.25">
      <c r="F488" s="4"/>
      <c r="G488" s="6"/>
    </row>
    <row r="489" spans="6:7" x14ac:dyDescent="0.25">
      <c r="F489" s="4"/>
      <c r="G489" s="6"/>
    </row>
    <row r="490" spans="6:7" x14ac:dyDescent="0.25">
      <c r="F490" s="4"/>
      <c r="G490" s="6"/>
    </row>
    <row r="491" spans="6:7" x14ac:dyDescent="0.25">
      <c r="F491" s="4"/>
      <c r="G491" s="6"/>
    </row>
    <row r="492" spans="6:7" x14ac:dyDescent="0.25">
      <c r="F492" s="4"/>
      <c r="G492" s="6"/>
    </row>
    <row r="493" spans="6:7" x14ac:dyDescent="0.25">
      <c r="F493" s="4"/>
      <c r="G493" s="6"/>
    </row>
    <row r="494" spans="6:7" x14ac:dyDescent="0.25">
      <c r="F494" s="4"/>
      <c r="G494" s="6"/>
    </row>
    <row r="495" spans="6:7" x14ac:dyDescent="0.25">
      <c r="F495" s="4"/>
      <c r="G495" s="6"/>
    </row>
    <row r="496" spans="6:7" x14ac:dyDescent="0.25">
      <c r="F496" s="4"/>
      <c r="G496" s="6"/>
    </row>
    <row r="497" spans="6:7" x14ac:dyDescent="0.25">
      <c r="F497" s="4"/>
      <c r="G497" s="6"/>
    </row>
    <row r="498" spans="6:7" x14ac:dyDescent="0.25">
      <c r="F498" s="4"/>
      <c r="G498" s="6"/>
    </row>
    <row r="499" spans="6:7" x14ac:dyDescent="0.25">
      <c r="F499" s="4"/>
      <c r="G499" s="6"/>
    </row>
    <row r="500" spans="6:7" x14ac:dyDescent="0.25">
      <c r="F500" s="4"/>
      <c r="G500" s="6"/>
    </row>
    <row r="501" spans="6:7" x14ac:dyDescent="0.25">
      <c r="F501" s="4"/>
      <c r="G501" s="6"/>
    </row>
    <row r="502" spans="6:7" x14ac:dyDescent="0.25">
      <c r="F502" s="4"/>
      <c r="G502" s="6"/>
    </row>
    <row r="503" spans="6:7" x14ac:dyDescent="0.25">
      <c r="F503" s="4"/>
      <c r="G503" s="6"/>
    </row>
    <row r="504" spans="6:7" x14ac:dyDescent="0.25">
      <c r="F504" s="4"/>
      <c r="G504" s="6"/>
    </row>
    <row r="505" spans="6:7" x14ac:dyDescent="0.25">
      <c r="F505" s="4"/>
      <c r="G505" s="6"/>
    </row>
    <row r="506" spans="6:7" x14ac:dyDescent="0.25">
      <c r="F506" s="4"/>
      <c r="G506" s="6"/>
    </row>
    <row r="507" spans="6:7" x14ac:dyDescent="0.25">
      <c r="F507" s="4"/>
      <c r="G507" s="6"/>
    </row>
    <row r="508" spans="6:7" x14ac:dyDescent="0.25">
      <c r="F508" s="4"/>
      <c r="G508" s="6"/>
    </row>
    <row r="509" spans="6:7" x14ac:dyDescent="0.25">
      <c r="F509" s="4"/>
      <c r="G509" s="6"/>
    </row>
    <row r="510" spans="6:7" x14ac:dyDescent="0.25">
      <c r="F510" s="4"/>
      <c r="G510" s="6"/>
    </row>
    <row r="511" spans="6:7" x14ac:dyDescent="0.25">
      <c r="F511" s="4"/>
      <c r="G511" s="6"/>
    </row>
    <row r="512" spans="6:7" x14ac:dyDescent="0.25">
      <c r="F512" s="4"/>
      <c r="G512" s="6"/>
    </row>
    <row r="513" spans="6:7" x14ac:dyDescent="0.25">
      <c r="F513" s="4"/>
      <c r="G513" s="6"/>
    </row>
    <row r="514" spans="6:7" x14ac:dyDescent="0.25">
      <c r="F514" s="4"/>
      <c r="G514" s="6"/>
    </row>
    <row r="515" spans="6:7" x14ac:dyDescent="0.25">
      <c r="F515" s="4"/>
      <c r="G515" s="6"/>
    </row>
    <row r="516" spans="6:7" x14ac:dyDescent="0.25">
      <c r="F516" s="4"/>
      <c r="G516" s="6"/>
    </row>
    <row r="517" spans="6:7" x14ac:dyDescent="0.25">
      <c r="F517" s="4"/>
      <c r="G517" s="6"/>
    </row>
    <row r="518" spans="6:7" x14ac:dyDescent="0.25">
      <c r="F518" s="4"/>
      <c r="G518" s="6"/>
    </row>
    <row r="519" spans="6:7" x14ac:dyDescent="0.25">
      <c r="F519" s="4"/>
      <c r="G519" s="6"/>
    </row>
    <row r="520" spans="6:7" x14ac:dyDescent="0.25">
      <c r="F520" s="4"/>
      <c r="G520" s="6"/>
    </row>
    <row r="521" spans="6:7" x14ac:dyDescent="0.25">
      <c r="F521" s="4"/>
      <c r="G521" s="6"/>
    </row>
    <row r="522" spans="6:7" x14ac:dyDescent="0.25">
      <c r="F522" s="4"/>
      <c r="G522" s="6"/>
    </row>
    <row r="523" spans="6:7" x14ac:dyDescent="0.25">
      <c r="F523" s="4"/>
      <c r="G523" s="6"/>
    </row>
    <row r="524" spans="6:7" x14ac:dyDescent="0.25">
      <c r="F524" s="4"/>
      <c r="G524" s="6"/>
    </row>
    <row r="525" spans="6:7" x14ac:dyDescent="0.25">
      <c r="F525" s="4"/>
      <c r="G525" s="6"/>
    </row>
    <row r="526" spans="6:7" x14ac:dyDescent="0.25">
      <c r="F526" s="4"/>
      <c r="G526" s="6"/>
    </row>
    <row r="527" spans="6:7" x14ac:dyDescent="0.25">
      <c r="F527" s="4"/>
      <c r="G527" s="6"/>
    </row>
    <row r="528" spans="6:7" x14ac:dyDescent="0.25">
      <c r="F528" s="4"/>
      <c r="G528" s="6"/>
    </row>
    <row r="529" spans="6:7" x14ac:dyDescent="0.25">
      <c r="F529" s="4"/>
      <c r="G529" s="6"/>
    </row>
    <row r="530" spans="6:7" x14ac:dyDescent="0.25">
      <c r="F530" s="4"/>
      <c r="G530" s="6"/>
    </row>
    <row r="531" spans="6:7" x14ac:dyDescent="0.25">
      <c r="F531" s="4"/>
      <c r="G531" s="6"/>
    </row>
    <row r="532" spans="6:7" x14ac:dyDescent="0.25">
      <c r="F532" s="4"/>
      <c r="G532" s="6"/>
    </row>
    <row r="533" spans="6:7" x14ac:dyDescent="0.25">
      <c r="F533" s="4"/>
      <c r="G533" s="6"/>
    </row>
    <row r="534" spans="6:7" x14ac:dyDescent="0.25">
      <c r="F534" s="4"/>
      <c r="G534" s="6"/>
    </row>
    <row r="535" spans="6:7" x14ac:dyDescent="0.25">
      <c r="F535" s="4"/>
      <c r="G535" s="6"/>
    </row>
    <row r="536" spans="6:7" x14ac:dyDescent="0.25">
      <c r="F536" s="4"/>
      <c r="G536" s="6"/>
    </row>
    <row r="537" spans="6:7" x14ac:dyDescent="0.25">
      <c r="F537" s="4"/>
      <c r="G537" s="6"/>
    </row>
    <row r="538" spans="6:7" x14ac:dyDescent="0.25">
      <c r="F538" s="4"/>
      <c r="G538" s="6"/>
    </row>
    <row r="539" spans="6:7" x14ac:dyDescent="0.25">
      <c r="F539" s="4"/>
      <c r="G539" s="6"/>
    </row>
    <row r="540" spans="6:7" x14ac:dyDescent="0.25">
      <c r="F540" s="4"/>
      <c r="G540" s="6"/>
    </row>
    <row r="541" spans="6:7" x14ac:dyDescent="0.25">
      <c r="F541" s="4"/>
      <c r="G541" s="6"/>
    </row>
    <row r="542" spans="6:7" x14ac:dyDescent="0.25">
      <c r="F542" s="4"/>
      <c r="G542" s="6"/>
    </row>
    <row r="543" spans="6:7" x14ac:dyDescent="0.25">
      <c r="F543" s="4"/>
      <c r="G543" s="6"/>
    </row>
    <row r="544" spans="6:7" x14ac:dyDescent="0.25">
      <c r="F544" s="4"/>
      <c r="G544" s="6"/>
    </row>
    <row r="545" spans="6:7" x14ac:dyDescent="0.25">
      <c r="F545" s="4"/>
      <c r="G545" s="6"/>
    </row>
    <row r="546" spans="6:7" x14ac:dyDescent="0.25">
      <c r="F546" s="4"/>
      <c r="G546" s="6"/>
    </row>
    <row r="547" spans="6:7" x14ac:dyDescent="0.25">
      <c r="F547" s="4"/>
      <c r="G547" s="6"/>
    </row>
    <row r="548" spans="6:7" x14ac:dyDescent="0.25">
      <c r="F548" s="4"/>
      <c r="G548" s="6"/>
    </row>
    <row r="549" spans="6:7" x14ac:dyDescent="0.25">
      <c r="F549" s="4"/>
      <c r="G549" s="6"/>
    </row>
    <row r="550" spans="6:7" x14ac:dyDescent="0.25">
      <c r="F550" s="4"/>
      <c r="G550" s="6"/>
    </row>
    <row r="551" spans="6:7" x14ac:dyDescent="0.25">
      <c r="F551" s="4"/>
      <c r="G551" s="6"/>
    </row>
    <row r="552" spans="6:7" x14ac:dyDescent="0.25">
      <c r="F552" s="4"/>
      <c r="G552" s="6"/>
    </row>
    <row r="553" spans="6:7" x14ac:dyDescent="0.25">
      <c r="F553" s="4"/>
      <c r="G553" s="6"/>
    </row>
    <row r="554" spans="6:7" x14ac:dyDescent="0.25">
      <c r="F554" s="4"/>
      <c r="G554" s="6"/>
    </row>
    <row r="555" spans="6:7" x14ac:dyDescent="0.25">
      <c r="F555" s="4"/>
      <c r="G555" s="6"/>
    </row>
    <row r="556" spans="6:7" x14ac:dyDescent="0.25">
      <c r="F556" s="4"/>
      <c r="G556" s="6"/>
    </row>
    <row r="557" spans="6:7" x14ac:dyDescent="0.25">
      <c r="F557" s="4"/>
      <c r="G557" s="6"/>
    </row>
    <row r="558" spans="6:7" x14ac:dyDescent="0.25">
      <c r="F558" s="4"/>
      <c r="G558" s="6"/>
    </row>
    <row r="559" spans="6:7" x14ac:dyDescent="0.25">
      <c r="F559" s="4"/>
      <c r="G559" s="6"/>
    </row>
    <row r="560" spans="6:7" x14ac:dyDescent="0.25">
      <c r="F560" s="4"/>
      <c r="G560" s="6"/>
    </row>
    <row r="561" spans="6:7" x14ac:dyDescent="0.25">
      <c r="F561" s="4"/>
      <c r="G561" s="6"/>
    </row>
    <row r="562" spans="6:7" x14ac:dyDescent="0.25">
      <c r="F562" s="4"/>
      <c r="G562" s="6"/>
    </row>
    <row r="563" spans="6:7" x14ac:dyDescent="0.25">
      <c r="F563" s="4"/>
      <c r="G563" s="6"/>
    </row>
    <row r="564" spans="6:7" x14ac:dyDescent="0.25">
      <c r="F564" s="4"/>
      <c r="G564" s="6"/>
    </row>
    <row r="565" spans="6:7" x14ac:dyDescent="0.25">
      <c r="F565" s="4"/>
      <c r="G565" s="6"/>
    </row>
    <row r="566" spans="6:7" x14ac:dyDescent="0.25">
      <c r="F566" s="4"/>
      <c r="G566" s="6"/>
    </row>
    <row r="567" spans="6:7" x14ac:dyDescent="0.25">
      <c r="F567" s="4"/>
      <c r="G567" s="6"/>
    </row>
    <row r="568" spans="6:7" x14ac:dyDescent="0.25">
      <c r="F568" s="4"/>
      <c r="G568" s="6"/>
    </row>
    <row r="569" spans="6:7" x14ac:dyDescent="0.25">
      <c r="F569" s="4"/>
      <c r="G569" s="6"/>
    </row>
    <row r="570" spans="6:7" x14ac:dyDescent="0.25">
      <c r="F570" s="4"/>
      <c r="G570" s="6"/>
    </row>
    <row r="571" spans="6:7" x14ac:dyDescent="0.25">
      <c r="F571" s="4"/>
      <c r="G571" s="6"/>
    </row>
    <row r="572" spans="6:7" x14ac:dyDescent="0.25">
      <c r="F572" s="4"/>
      <c r="G572" s="6"/>
    </row>
    <row r="573" spans="6:7" x14ac:dyDescent="0.25">
      <c r="F573" s="4"/>
      <c r="G573" s="6"/>
    </row>
    <row r="574" spans="6:7" x14ac:dyDescent="0.25">
      <c r="F574" s="4"/>
      <c r="G574" s="6"/>
    </row>
    <row r="575" spans="6:7" x14ac:dyDescent="0.25">
      <c r="F575" s="4"/>
      <c r="G575" s="6"/>
    </row>
    <row r="576" spans="6:7" x14ac:dyDescent="0.25">
      <c r="F576" s="4"/>
      <c r="G576" s="6"/>
    </row>
    <row r="577" spans="6:7" x14ac:dyDescent="0.25">
      <c r="F577" s="4"/>
      <c r="G577" s="6"/>
    </row>
    <row r="578" spans="6:7" x14ac:dyDescent="0.25">
      <c r="F578" s="4"/>
      <c r="G578" s="6"/>
    </row>
    <row r="579" spans="6:7" x14ac:dyDescent="0.25">
      <c r="F579" s="4"/>
      <c r="G579" s="6"/>
    </row>
    <row r="580" spans="6:7" x14ac:dyDescent="0.25">
      <c r="F580" s="4"/>
      <c r="G580" s="6"/>
    </row>
    <row r="581" spans="6:7" x14ac:dyDescent="0.25">
      <c r="F581" s="4"/>
      <c r="G581" s="6"/>
    </row>
    <row r="582" spans="6:7" x14ac:dyDescent="0.25">
      <c r="F582" s="4"/>
      <c r="G582" s="6"/>
    </row>
    <row r="583" spans="6:7" x14ac:dyDescent="0.25">
      <c r="F583" s="4"/>
      <c r="G583" s="6"/>
    </row>
    <row r="584" spans="6:7" x14ac:dyDescent="0.25">
      <c r="F584" s="4"/>
      <c r="G584" s="6"/>
    </row>
    <row r="585" spans="6:7" x14ac:dyDescent="0.25">
      <c r="F585" s="4"/>
      <c r="G585" s="6"/>
    </row>
    <row r="586" spans="6:7" x14ac:dyDescent="0.25">
      <c r="F586" s="4"/>
      <c r="G586" s="6"/>
    </row>
    <row r="587" spans="6:7" x14ac:dyDescent="0.25">
      <c r="F587" s="4"/>
      <c r="G587" s="6"/>
    </row>
    <row r="588" spans="6:7" x14ac:dyDescent="0.25">
      <c r="F588" s="4"/>
      <c r="G588" s="6"/>
    </row>
    <row r="589" spans="6:7" x14ac:dyDescent="0.25">
      <c r="F589" s="4"/>
      <c r="G589" s="6"/>
    </row>
    <row r="590" spans="6:7" x14ac:dyDescent="0.25">
      <c r="F590" s="4"/>
      <c r="G590" s="6"/>
    </row>
    <row r="591" spans="6:7" x14ac:dyDescent="0.25">
      <c r="F591" s="4"/>
      <c r="G591" s="6"/>
    </row>
    <row r="592" spans="6:7" x14ac:dyDescent="0.25">
      <c r="F592" s="4"/>
      <c r="G592" s="6"/>
    </row>
    <row r="593" spans="6:7" x14ac:dyDescent="0.25">
      <c r="F593" s="4"/>
      <c r="G593" s="6"/>
    </row>
    <row r="594" spans="6:7" x14ac:dyDescent="0.25">
      <c r="F594" s="4"/>
      <c r="G594" s="6"/>
    </row>
    <row r="595" spans="6:7" x14ac:dyDescent="0.25">
      <c r="F595" s="4"/>
      <c r="G595" s="6"/>
    </row>
    <row r="596" spans="6:7" x14ac:dyDescent="0.25">
      <c r="F596" s="4"/>
      <c r="G596" s="6"/>
    </row>
    <row r="597" spans="6:7" x14ac:dyDescent="0.25">
      <c r="F597" s="4"/>
      <c r="G597" s="6"/>
    </row>
    <row r="598" spans="6:7" x14ac:dyDescent="0.25">
      <c r="F598" s="4"/>
      <c r="G598" s="6"/>
    </row>
    <row r="599" spans="6:7" x14ac:dyDescent="0.25">
      <c r="F599" s="4"/>
      <c r="G599" s="6"/>
    </row>
    <row r="600" spans="6:7" x14ac:dyDescent="0.25">
      <c r="F600" s="4"/>
      <c r="G600" s="6"/>
    </row>
    <row r="601" spans="6:7" x14ac:dyDescent="0.25">
      <c r="F601" s="4"/>
      <c r="G601" s="6"/>
    </row>
    <row r="602" spans="6:7" x14ac:dyDescent="0.25">
      <c r="F602" s="4"/>
      <c r="G602" s="6"/>
    </row>
    <row r="603" spans="6:7" x14ac:dyDescent="0.25">
      <c r="F603" s="4"/>
      <c r="G603" s="6"/>
    </row>
    <row r="604" spans="6:7" x14ac:dyDescent="0.25">
      <c r="F604" s="4"/>
      <c r="G604" s="6"/>
    </row>
    <row r="605" spans="6:7" x14ac:dyDescent="0.25">
      <c r="F605" s="4"/>
      <c r="G605" s="6"/>
    </row>
    <row r="606" spans="6:7" x14ac:dyDescent="0.25">
      <c r="F606" s="4"/>
      <c r="G606" s="6"/>
    </row>
    <row r="607" spans="6:7" x14ac:dyDescent="0.25">
      <c r="F607" s="4"/>
      <c r="G607" s="6"/>
    </row>
    <row r="608" spans="6:7" x14ac:dyDescent="0.25">
      <c r="F608" s="4"/>
      <c r="G608" s="6"/>
    </row>
    <row r="609" spans="6:7" x14ac:dyDescent="0.25">
      <c r="F609" s="4"/>
      <c r="G609" s="6"/>
    </row>
    <row r="610" spans="6:7" x14ac:dyDescent="0.25">
      <c r="F610" s="4"/>
      <c r="G610" s="6"/>
    </row>
    <row r="611" spans="6:7" x14ac:dyDescent="0.25">
      <c r="F611" s="4"/>
      <c r="G611" s="6"/>
    </row>
    <row r="612" spans="6:7" x14ac:dyDescent="0.25">
      <c r="F612" s="4"/>
      <c r="G612" s="6"/>
    </row>
    <row r="613" spans="6:7" x14ac:dyDescent="0.25">
      <c r="F613" s="4"/>
      <c r="G613" s="6"/>
    </row>
    <row r="614" spans="6:7" x14ac:dyDescent="0.25">
      <c r="F614" s="4"/>
      <c r="G614" s="6"/>
    </row>
    <row r="615" spans="6:7" x14ac:dyDescent="0.25">
      <c r="F615" s="4"/>
      <c r="G615" s="6"/>
    </row>
    <row r="616" spans="6:7" x14ac:dyDescent="0.25">
      <c r="F616" s="4"/>
      <c r="G616" s="6"/>
    </row>
    <row r="617" spans="6:7" x14ac:dyDescent="0.25">
      <c r="F617" s="4"/>
      <c r="G617" s="6"/>
    </row>
    <row r="618" spans="6:7" x14ac:dyDescent="0.25">
      <c r="F618" s="4"/>
      <c r="G618" s="6"/>
    </row>
    <row r="619" spans="6:7" x14ac:dyDescent="0.25">
      <c r="F619" s="4"/>
      <c r="G619" s="6"/>
    </row>
    <row r="620" spans="6:7" x14ac:dyDescent="0.25">
      <c r="F620" s="4"/>
      <c r="G620" s="6"/>
    </row>
    <row r="621" spans="6:7" x14ac:dyDescent="0.25">
      <c r="F621" s="4"/>
      <c r="G621" s="6"/>
    </row>
    <row r="622" spans="6:7" x14ac:dyDescent="0.25">
      <c r="F622" s="4"/>
      <c r="G622" s="6"/>
    </row>
    <row r="623" spans="6:7" x14ac:dyDescent="0.25">
      <c r="F623" s="4"/>
      <c r="G623" s="6"/>
    </row>
    <row r="624" spans="6:7" x14ac:dyDescent="0.25">
      <c r="F624" s="4"/>
      <c r="G624" s="6"/>
    </row>
    <row r="625" spans="6:7" x14ac:dyDescent="0.25">
      <c r="F625" s="4"/>
      <c r="G625" s="6"/>
    </row>
    <row r="626" spans="6:7" x14ac:dyDescent="0.25">
      <c r="F626" s="4"/>
      <c r="G626" s="6"/>
    </row>
    <row r="627" spans="6:7" x14ac:dyDescent="0.25">
      <c r="F627" s="4"/>
      <c r="G627" s="6"/>
    </row>
    <row r="628" spans="6:7" x14ac:dyDescent="0.25">
      <c r="F628" s="4"/>
      <c r="G628" s="6"/>
    </row>
    <row r="629" spans="6:7" x14ac:dyDescent="0.25">
      <c r="F629" s="4"/>
      <c r="G629" s="5"/>
    </row>
    <row r="630" spans="6:7" x14ac:dyDescent="0.25">
      <c r="F630" s="4"/>
      <c r="G630" s="5"/>
    </row>
    <row r="631" spans="6:7" x14ac:dyDescent="0.25">
      <c r="F631" s="4"/>
      <c r="G631" s="5"/>
    </row>
    <row r="632" spans="6:7" x14ac:dyDescent="0.25">
      <c r="F632" s="4"/>
      <c r="G632" s="5"/>
    </row>
    <row r="633" spans="6:7" x14ac:dyDescent="0.25">
      <c r="F633" s="4"/>
      <c r="G633" s="5"/>
    </row>
    <row r="634" spans="6:7" x14ac:dyDescent="0.25">
      <c r="F634" s="4"/>
      <c r="G634" s="5"/>
    </row>
    <row r="635" spans="6:7" x14ac:dyDescent="0.25">
      <c r="F635" s="4"/>
      <c r="G635" s="5"/>
    </row>
    <row r="636" spans="6:7" x14ac:dyDescent="0.25">
      <c r="F636" s="4"/>
      <c r="G636" s="5"/>
    </row>
    <row r="637" spans="6:7" x14ac:dyDescent="0.25">
      <c r="F637" s="4"/>
      <c r="G637" s="5"/>
    </row>
    <row r="638" spans="6:7" x14ac:dyDescent="0.25">
      <c r="F638" s="4"/>
      <c r="G638" s="5"/>
    </row>
    <row r="639" spans="6:7" x14ac:dyDescent="0.25">
      <c r="F639" s="4"/>
      <c r="G639" s="5"/>
    </row>
    <row r="640" spans="6:7" x14ac:dyDescent="0.25">
      <c r="F640" s="4"/>
      <c r="G640" s="5"/>
    </row>
    <row r="641" spans="6:7" x14ac:dyDescent="0.25">
      <c r="F641" s="4"/>
      <c r="G641" s="5"/>
    </row>
    <row r="642" spans="6:7" x14ac:dyDescent="0.25">
      <c r="F642" s="4"/>
      <c r="G642" s="5"/>
    </row>
    <row r="643" spans="6:7" x14ac:dyDescent="0.25">
      <c r="F643" s="4"/>
      <c r="G643" s="5"/>
    </row>
    <row r="644" spans="6:7" x14ac:dyDescent="0.25">
      <c r="F644" s="4"/>
      <c r="G644" s="5"/>
    </row>
    <row r="645" spans="6:7" x14ac:dyDescent="0.25">
      <c r="F645" s="4"/>
      <c r="G645" s="5"/>
    </row>
    <row r="646" spans="6:7" x14ac:dyDescent="0.25">
      <c r="F646" s="4"/>
      <c r="G646" s="5"/>
    </row>
    <row r="647" spans="6:7" x14ac:dyDescent="0.25">
      <c r="F647" s="4"/>
      <c r="G647" s="5"/>
    </row>
    <row r="648" spans="6:7" x14ac:dyDescent="0.25">
      <c r="F648" s="4"/>
      <c r="G648" s="5"/>
    </row>
    <row r="649" spans="6:7" x14ac:dyDescent="0.25">
      <c r="F649" s="4"/>
      <c r="G649" s="5"/>
    </row>
    <row r="650" spans="6:7" x14ac:dyDescent="0.25">
      <c r="F650" s="4"/>
      <c r="G650" s="5"/>
    </row>
    <row r="651" spans="6:7" x14ac:dyDescent="0.25">
      <c r="F651" s="4"/>
      <c r="G651" s="5"/>
    </row>
    <row r="652" spans="6:7" x14ac:dyDescent="0.25">
      <c r="F652" s="4"/>
      <c r="G652" s="5"/>
    </row>
    <row r="653" spans="6:7" x14ac:dyDescent="0.25">
      <c r="F653" s="4"/>
      <c r="G653" s="5"/>
    </row>
    <row r="654" spans="6:7" x14ac:dyDescent="0.25">
      <c r="F654" s="4"/>
      <c r="G654" s="5"/>
    </row>
    <row r="655" spans="6:7" x14ac:dyDescent="0.25">
      <c r="F655" s="4"/>
      <c r="G655" s="5"/>
    </row>
    <row r="656" spans="6:7" x14ac:dyDescent="0.25">
      <c r="F656" s="4"/>
      <c r="G656" s="5"/>
    </row>
    <row r="657" spans="6:7" x14ac:dyDescent="0.25">
      <c r="F657" s="4"/>
      <c r="G657" s="5"/>
    </row>
    <row r="658" spans="6:7" x14ac:dyDescent="0.25">
      <c r="F658" s="4"/>
      <c r="G658" s="5"/>
    </row>
    <row r="659" spans="6:7" x14ac:dyDescent="0.25">
      <c r="F659" s="4"/>
      <c r="G659" s="5"/>
    </row>
    <row r="660" spans="6:7" x14ac:dyDescent="0.25">
      <c r="F660" s="4"/>
      <c r="G660" s="5"/>
    </row>
    <row r="661" spans="6:7" x14ac:dyDescent="0.25">
      <c r="F661" s="4"/>
      <c r="G661" s="5"/>
    </row>
    <row r="662" spans="6:7" x14ac:dyDescent="0.25">
      <c r="F662" s="4"/>
      <c r="G662" s="5"/>
    </row>
    <row r="663" spans="6:7" x14ac:dyDescent="0.25">
      <c r="F663" s="4"/>
      <c r="G663" s="5"/>
    </row>
    <row r="664" spans="6:7" x14ac:dyDescent="0.25">
      <c r="F664" s="4"/>
      <c r="G664" s="5"/>
    </row>
    <row r="665" spans="6:7" x14ac:dyDescent="0.25">
      <c r="F665" s="4"/>
      <c r="G665" s="5"/>
    </row>
    <row r="666" spans="6:7" x14ac:dyDescent="0.25">
      <c r="F666" s="4"/>
      <c r="G666" s="5"/>
    </row>
    <row r="667" spans="6:7" x14ac:dyDescent="0.25">
      <c r="F667" s="4"/>
      <c r="G667" s="5"/>
    </row>
    <row r="668" spans="6:7" x14ac:dyDescent="0.25">
      <c r="F668" s="4"/>
      <c r="G668" s="5"/>
    </row>
    <row r="669" spans="6:7" x14ac:dyDescent="0.25">
      <c r="F669" s="4"/>
      <c r="G669" s="5"/>
    </row>
    <row r="670" spans="6:7" x14ac:dyDescent="0.25">
      <c r="F670" s="4"/>
      <c r="G670" s="5"/>
    </row>
    <row r="671" spans="6:7" x14ac:dyDescent="0.25">
      <c r="F671" s="4"/>
      <c r="G671" s="5"/>
    </row>
    <row r="672" spans="6:7" x14ac:dyDescent="0.25">
      <c r="F672" s="4"/>
      <c r="G672" s="5"/>
    </row>
    <row r="673" spans="6:7" x14ac:dyDescent="0.25">
      <c r="F673" s="4"/>
      <c r="G673" s="5"/>
    </row>
    <row r="674" spans="6:7" x14ac:dyDescent="0.25">
      <c r="F674" s="4"/>
      <c r="G674" s="5"/>
    </row>
    <row r="675" spans="6:7" x14ac:dyDescent="0.25">
      <c r="F675" s="4"/>
      <c r="G675" s="5"/>
    </row>
    <row r="676" spans="6:7" x14ac:dyDescent="0.25">
      <c r="F676" s="4"/>
      <c r="G676" s="5"/>
    </row>
    <row r="677" spans="6:7" x14ac:dyDescent="0.25">
      <c r="F677" s="4"/>
      <c r="G677" s="5"/>
    </row>
    <row r="678" spans="6:7" x14ac:dyDescent="0.25">
      <c r="F678" s="4"/>
      <c r="G678" s="5"/>
    </row>
    <row r="679" spans="6:7" x14ac:dyDescent="0.25">
      <c r="F679" s="4"/>
      <c r="G679" s="5"/>
    </row>
    <row r="680" spans="6:7" x14ac:dyDescent="0.25">
      <c r="F680" s="4"/>
      <c r="G680" s="5"/>
    </row>
    <row r="681" spans="6:7" x14ac:dyDescent="0.25">
      <c r="F681" s="4"/>
      <c r="G681" s="5"/>
    </row>
    <row r="682" spans="6:7" x14ac:dyDescent="0.25">
      <c r="F682" s="4"/>
      <c r="G682" s="5"/>
    </row>
    <row r="683" spans="6:7" x14ac:dyDescent="0.25">
      <c r="F683" s="4"/>
      <c r="G683" s="5"/>
    </row>
    <row r="684" spans="6:7" x14ac:dyDescent="0.25">
      <c r="F684" s="4"/>
      <c r="G684" s="5"/>
    </row>
    <row r="685" spans="6:7" x14ac:dyDescent="0.25">
      <c r="F685" s="4"/>
      <c r="G685" s="5"/>
    </row>
    <row r="686" spans="6:7" x14ac:dyDescent="0.25">
      <c r="F686" s="4"/>
      <c r="G686" s="5"/>
    </row>
    <row r="687" spans="6:7" x14ac:dyDescent="0.25">
      <c r="F687" s="4"/>
      <c r="G687" s="5"/>
    </row>
    <row r="688" spans="6:7" x14ac:dyDescent="0.25">
      <c r="F688" s="4"/>
      <c r="G688" s="5"/>
    </row>
    <row r="689" spans="6:7" x14ac:dyDescent="0.25">
      <c r="F689" s="4"/>
      <c r="G689" s="5"/>
    </row>
    <row r="690" spans="6:7" x14ac:dyDescent="0.25">
      <c r="F690" s="4"/>
      <c r="G690" s="5"/>
    </row>
    <row r="691" spans="6:7" x14ac:dyDescent="0.25">
      <c r="F691" s="4"/>
      <c r="G691" s="5"/>
    </row>
    <row r="692" spans="6:7" x14ac:dyDescent="0.25">
      <c r="F692" s="4"/>
      <c r="G692" s="5"/>
    </row>
    <row r="693" spans="6:7" x14ac:dyDescent="0.25">
      <c r="F693" s="4"/>
      <c r="G693" s="5"/>
    </row>
    <row r="694" spans="6:7" x14ac:dyDescent="0.25">
      <c r="F694" s="4"/>
      <c r="G694" s="5"/>
    </row>
    <row r="695" spans="6:7" x14ac:dyDescent="0.25">
      <c r="F695" s="4"/>
      <c r="G695" s="5"/>
    </row>
    <row r="696" spans="6:7" x14ac:dyDescent="0.25">
      <c r="F696" s="4"/>
      <c r="G696" s="5"/>
    </row>
    <row r="697" spans="6:7" x14ac:dyDescent="0.25">
      <c r="F697" s="4"/>
      <c r="G697" s="5"/>
    </row>
    <row r="698" spans="6:7" x14ac:dyDescent="0.25">
      <c r="F698" s="4"/>
      <c r="G698" s="5"/>
    </row>
    <row r="699" spans="6:7" x14ac:dyDescent="0.25">
      <c r="F699" s="4"/>
      <c r="G699" s="5"/>
    </row>
    <row r="700" spans="6:7" x14ac:dyDescent="0.25">
      <c r="F700" s="4"/>
      <c r="G700" s="5"/>
    </row>
    <row r="701" spans="6:7" x14ac:dyDescent="0.25">
      <c r="F701" s="4"/>
      <c r="G701" s="5"/>
    </row>
    <row r="702" spans="6:7" x14ac:dyDescent="0.25">
      <c r="F702" s="4"/>
      <c r="G702" s="5"/>
    </row>
    <row r="703" spans="6:7" x14ac:dyDescent="0.25">
      <c r="F703" s="4"/>
      <c r="G703" s="5"/>
    </row>
    <row r="704" spans="6:7" x14ac:dyDescent="0.25">
      <c r="F704" s="4"/>
      <c r="G704" s="5"/>
    </row>
    <row r="705" spans="6:7" x14ac:dyDescent="0.25">
      <c r="F705" s="4"/>
      <c r="G705" s="5"/>
    </row>
    <row r="706" spans="6:7" x14ac:dyDescent="0.25">
      <c r="F706" s="4"/>
      <c r="G706" s="5"/>
    </row>
    <row r="707" spans="6:7" x14ac:dyDescent="0.25">
      <c r="F707" s="4"/>
      <c r="G707" s="5"/>
    </row>
    <row r="708" spans="6:7" x14ac:dyDescent="0.25">
      <c r="F708" s="4"/>
      <c r="G708" s="5"/>
    </row>
    <row r="709" spans="6:7" x14ac:dyDescent="0.25">
      <c r="F709" s="4"/>
      <c r="G709" s="5"/>
    </row>
    <row r="710" spans="6:7" x14ac:dyDescent="0.25">
      <c r="F710" s="4"/>
      <c r="G710" s="5"/>
    </row>
    <row r="711" spans="6:7" x14ac:dyDescent="0.25">
      <c r="F711" s="4"/>
      <c r="G711" s="5"/>
    </row>
    <row r="712" spans="6:7" x14ac:dyDescent="0.25">
      <c r="F712" s="4"/>
      <c r="G712" s="5"/>
    </row>
    <row r="713" spans="6:7" x14ac:dyDescent="0.25">
      <c r="F713" s="4"/>
      <c r="G713" s="5"/>
    </row>
    <row r="714" spans="6:7" x14ac:dyDescent="0.25">
      <c r="F714" s="4"/>
      <c r="G714" s="5"/>
    </row>
    <row r="715" spans="6:7" x14ac:dyDescent="0.25">
      <c r="F715" s="4"/>
      <c r="G715" s="5"/>
    </row>
    <row r="716" spans="6:7" x14ac:dyDescent="0.25">
      <c r="F716" s="4"/>
      <c r="G716" s="5"/>
    </row>
    <row r="717" spans="6:7" x14ac:dyDescent="0.25">
      <c r="F717" s="4"/>
      <c r="G717" s="5"/>
    </row>
    <row r="718" spans="6:7" x14ac:dyDescent="0.25">
      <c r="F718" s="4"/>
      <c r="G718" s="5"/>
    </row>
    <row r="719" spans="6:7" x14ac:dyDescent="0.25">
      <c r="F719" s="4"/>
      <c r="G719" s="5"/>
    </row>
    <row r="720" spans="6:7" x14ac:dyDescent="0.25">
      <c r="F720" s="4"/>
      <c r="G720" s="5"/>
    </row>
    <row r="721" spans="6:7" x14ac:dyDescent="0.25">
      <c r="F721" s="4"/>
      <c r="G721" s="5"/>
    </row>
    <row r="722" spans="6:7" x14ac:dyDescent="0.25">
      <c r="F722" s="4"/>
      <c r="G722" s="5"/>
    </row>
    <row r="723" spans="6:7" x14ac:dyDescent="0.25">
      <c r="F723" s="4"/>
      <c r="G723" s="5"/>
    </row>
    <row r="724" spans="6:7" x14ac:dyDescent="0.25">
      <c r="F724" s="4"/>
      <c r="G724" s="5"/>
    </row>
    <row r="725" spans="6:7" x14ac:dyDescent="0.25">
      <c r="F725" s="4"/>
      <c r="G725" s="5"/>
    </row>
    <row r="726" spans="6:7" x14ac:dyDescent="0.25">
      <c r="F726" s="4"/>
      <c r="G726" s="5"/>
    </row>
    <row r="727" spans="6:7" x14ac:dyDescent="0.25">
      <c r="F727" s="4"/>
      <c r="G727" s="5"/>
    </row>
    <row r="728" spans="6:7" x14ac:dyDescent="0.25">
      <c r="F728" s="4"/>
      <c r="G728" s="5"/>
    </row>
    <row r="729" spans="6:7" x14ac:dyDescent="0.25">
      <c r="F729" s="4"/>
      <c r="G729" s="5"/>
    </row>
    <row r="730" spans="6:7" x14ac:dyDescent="0.25">
      <c r="F730" s="4"/>
      <c r="G730" s="5"/>
    </row>
    <row r="731" spans="6:7" x14ac:dyDescent="0.25">
      <c r="F731" s="4"/>
      <c r="G731" s="5"/>
    </row>
    <row r="732" spans="6:7" x14ac:dyDescent="0.25">
      <c r="F732" s="4"/>
      <c r="G732" s="5"/>
    </row>
    <row r="733" spans="6:7" x14ac:dyDescent="0.25">
      <c r="F733" s="4"/>
      <c r="G733" s="5"/>
    </row>
    <row r="734" spans="6:7" x14ac:dyDescent="0.25">
      <c r="F734" s="4"/>
      <c r="G734" s="5"/>
    </row>
    <row r="735" spans="6:7" x14ac:dyDescent="0.25">
      <c r="F735" s="4"/>
      <c r="G735" s="5"/>
    </row>
    <row r="736" spans="6:7" x14ac:dyDescent="0.25">
      <c r="F736" s="4"/>
      <c r="G736" s="5"/>
    </row>
    <row r="737" spans="6:7" x14ac:dyDescent="0.25">
      <c r="F737" s="4"/>
      <c r="G737" s="5"/>
    </row>
    <row r="738" spans="6:7" x14ac:dyDescent="0.25">
      <c r="F738" s="4"/>
      <c r="G738" s="5"/>
    </row>
    <row r="739" spans="6:7" x14ac:dyDescent="0.25">
      <c r="F739" s="4"/>
      <c r="G739" s="5"/>
    </row>
    <row r="740" spans="6:7" x14ac:dyDescent="0.25">
      <c r="F740" s="4"/>
      <c r="G740" s="5"/>
    </row>
    <row r="741" spans="6:7" x14ac:dyDescent="0.25">
      <c r="F741" s="4"/>
      <c r="G741" s="5"/>
    </row>
    <row r="742" spans="6:7" x14ac:dyDescent="0.25">
      <c r="F742" s="4"/>
      <c r="G742" s="5"/>
    </row>
    <row r="743" spans="6:7" x14ac:dyDescent="0.25">
      <c r="F743" s="4"/>
      <c r="G743" s="5"/>
    </row>
    <row r="744" spans="6:7" x14ac:dyDescent="0.25">
      <c r="F744" s="4"/>
      <c r="G744" s="5"/>
    </row>
    <row r="745" spans="6:7" x14ac:dyDescent="0.25">
      <c r="F745" s="4"/>
      <c r="G745" s="5"/>
    </row>
    <row r="746" spans="6:7" x14ac:dyDescent="0.25">
      <c r="F746" s="4"/>
      <c r="G746" s="5"/>
    </row>
    <row r="747" spans="6:7" x14ac:dyDescent="0.25">
      <c r="F747" s="4"/>
      <c r="G747" s="5"/>
    </row>
    <row r="748" spans="6:7" x14ac:dyDescent="0.25">
      <c r="F748" s="4"/>
      <c r="G748" s="5"/>
    </row>
    <row r="749" spans="6:7" x14ac:dyDescent="0.25">
      <c r="F749" s="4"/>
      <c r="G749" s="5"/>
    </row>
    <row r="750" spans="6:7" x14ac:dyDescent="0.25">
      <c r="F750" s="4"/>
      <c r="G750" s="5"/>
    </row>
    <row r="751" spans="6:7" x14ac:dyDescent="0.25">
      <c r="F751" s="4"/>
      <c r="G751" s="5"/>
    </row>
    <row r="752" spans="6:7" x14ac:dyDescent="0.25">
      <c r="F752" s="4"/>
      <c r="G752" s="5"/>
    </row>
    <row r="753" spans="7:7" x14ac:dyDescent="0.25">
      <c r="G753" s="5"/>
    </row>
    <row r="754" spans="7:7" x14ac:dyDescent="0.25">
      <c r="G754" s="5"/>
    </row>
    <row r="755" spans="7:7" x14ac:dyDescent="0.25">
      <c r="G755" s="5"/>
    </row>
    <row r="756" spans="7:7" x14ac:dyDescent="0.25">
      <c r="G756" s="5"/>
    </row>
    <row r="757" spans="7:7" x14ac:dyDescent="0.25">
      <c r="G757" s="5"/>
    </row>
    <row r="758" spans="7:7" x14ac:dyDescent="0.25">
      <c r="G758" s="5"/>
    </row>
    <row r="759" spans="7:7" x14ac:dyDescent="0.25">
      <c r="G759" s="5"/>
    </row>
    <row r="760" spans="7:7" x14ac:dyDescent="0.25">
      <c r="G760" s="5"/>
    </row>
    <row r="761" spans="7:7" x14ac:dyDescent="0.25">
      <c r="G761" s="5"/>
    </row>
    <row r="762" spans="7:7" x14ac:dyDescent="0.25">
      <c r="G762" s="5"/>
    </row>
    <row r="763" spans="7:7" x14ac:dyDescent="0.25">
      <c r="G763" s="5"/>
    </row>
    <row r="764" spans="7:7" x14ac:dyDescent="0.25">
      <c r="G764" s="5"/>
    </row>
    <row r="765" spans="7:7" x14ac:dyDescent="0.25">
      <c r="G765" s="5"/>
    </row>
  </sheetData>
  <conditionalFormatting sqref="F2:F101">
    <cfRule type="cellIs" dxfId="26" priority="26" operator="lessThan">
      <formula>$L$1</formula>
    </cfRule>
    <cfRule type="cellIs" dxfId="25" priority="27" operator="greaterThan">
      <formula>$L$1</formula>
    </cfRule>
  </conditionalFormatting>
  <conditionalFormatting sqref="F58:F101">
    <cfRule type="cellIs" dxfId="24" priority="25" operator="equal">
      <formula>$L$1</formula>
    </cfRule>
  </conditionalFormatting>
  <conditionalFormatting sqref="G2:G101">
    <cfRule type="cellIs" dxfId="23" priority="23" operator="lessThan">
      <formula>$M$1</formula>
    </cfRule>
    <cfRule type="cellIs" dxfId="22" priority="24" operator="greaterThan">
      <formula>$M$1</formula>
    </cfRule>
  </conditionalFormatting>
  <conditionalFormatting sqref="G2:G101">
    <cfRule type="cellIs" dxfId="21" priority="22" operator="equal">
      <formula>$M$1</formula>
    </cfRule>
  </conditionalFormatting>
  <conditionalFormatting sqref="F99:F100">
    <cfRule type="cellIs" dxfId="20" priority="20" operator="lessThan">
      <formula>$L$1</formula>
    </cfRule>
    <cfRule type="cellIs" dxfId="19" priority="21" operator="greaterThan">
      <formula>$L$1</formula>
    </cfRule>
  </conditionalFormatting>
  <conditionalFormatting sqref="F99:F100">
    <cfRule type="cellIs" dxfId="18" priority="19" operator="equal">
      <formula>$L$1</formula>
    </cfRule>
  </conditionalFormatting>
  <conditionalFormatting sqref="G99:G100">
    <cfRule type="cellIs" dxfId="17" priority="17" operator="lessThan">
      <formula>$M$1</formula>
    </cfRule>
    <cfRule type="cellIs" dxfId="16" priority="18" operator="greaterThan">
      <formula>$M$1</formula>
    </cfRule>
  </conditionalFormatting>
  <conditionalFormatting sqref="G99:G100">
    <cfRule type="cellIs" dxfId="15" priority="16" operator="equal">
      <formula>$M$1</formula>
    </cfRule>
  </conditionalFormatting>
  <conditionalFormatting sqref="G103">
    <cfRule type="cellIs" dxfId="14" priority="14" operator="lessThan">
      <formula>$M$1</formula>
    </cfRule>
    <cfRule type="cellIs" dxfId="13" priority="15" operator="greaterThan">
      <formula>$M$1</formula>
    </cfRule>
  </conditionalFormatting>
  <conditionalFormatting sqref="G103">
    <cfRule type="cellIs" dxfId="12" priority="13" operator="equal">
      <formula>$M$1</formula>
    </cfRule>
  </conditionalFormatting>
  <conditionalFormatting sqref="F102:F103">
    <cfRule type="cellIs" dxfId="11" priority="11" operator="lessThan">
      <formula>$L$1</formula>
    </cfRule>
    <cfRule type="cellIs" dxfId="10" priority="12" operator="greaterThan">
      <formula>$L$1</formula>
    </cfRule>
  </conditionalFormatting>
  <conditionalFormatting sqref="F102:F103">
    <cfRule type="cellIs" dxfId="9" priority="10" operator="equal">
      <formula>$L$1</formula>
    </cfRule>
  </conditionalFormatting>
  <conditionalFormatting sqref="G102">
    <cfRule type="cellIs" dxfId="8" priority="8" operator="lessThan">
      <formula>$M$1</formula>
    </cfRule>
    <cfRule type="cellIs" dxfId="7" priority="9" operator="greaterThan">
      <formula>$M$1</formula>
    </cfRule>
  </conditionalFormatting>
  <conditionalFormatting sqref="G102">
    <cfRule type="cellIs" dxfId="6" priority="7" operator="equal">
      <formula>$M$1</formula>
    </cfRule>
  </conditionalFormatting>
  <conditionalFormatting sqref="F104:F105">
    <cfRule type="cellIs" dxfId="5" priority="5" operator="lessThan">
      <formula>$L$1</formula>
    </cfRule>
    <cfRule type="cellIs" dxfId="4" priority="6" operator="greaterThan">
      <formula>$L$1</formula>
    </cfRule>
  </conditionalFormatting>
  <conditionalFormatting sqref="F104:F105">
    <cfRule type="cellIs" dxfId="3" priority="4" operator="equal">
      <formula>$L$1</formula>
    </cfRule>
  </conditionalFormatting>
  <conditionalFormatting sqref="G104:G105">
    <cfRule type="cellIs" dxfId="2" priority="2" operator="lessThan">
      <formula>$M$1</formula>
    </cfRule>
    <cfRule type="cellIs" dxfId="1" priority="3" operator="greaterThan">
      <formula>$M$1</formula>
    </cfRule>
  </conditionalFormatting>
  <conditionalFormatting sqref="G104:G105">
    <cfRule type="cellIs" dxfId="0" priority="1" operator="equal">
      <formula>$M$1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Klub100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2024-03-18T17:37:24Z</dcterms:modified>
</cp:coreProperties>
</file>