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hartEx1.xml" ContentType="application/vnd.ms-office.chartex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navspecialist-my.sharepoint.com/personal/marianne_navspecialist_dk/Documents/NAVspecialist/Privat/Løb_Træning_Helbred/Palle/"/>
    </mc:Choice>
  </mc:AlternateContent>
  <xr:revisionPtr revIDLastSave="279" documentId="8_{0CFB9580-4628-4CD7-9FEE-8C95F98D6698}" xr6:coauthVersionLast="47" xr6:coauthVersionMax="47" xr10:uidLastSave="{BE1C6AC1-ADE8-4FAD-AA17-869A11D8D999}"/>
  <bookViews>
    <workbookView xWindow="-108" yWindow="-108" windowWidth="23256" windowHeight="13896" tabRatio="500" xr2:uid="{00000000-000D-0000-FFFF-FFFF00000000}"/>
  </bookViews>
  <sheets>
    <sheet name="Marathon" sheetId="5" r:id="rId1"/>
    <sheet name="Kommuner" sheetId="11" r:id="rId2"/>
    <sheet name="Kommune-bingo" sheetId="12" r:id="rId3"/>
    <sheet name="Sagt til løb" sheetId="13" r:id="rId4"/>
  </sheets>
  <definedNames>
    <definedName name="_xlnm._FilterDatabase" localSheetId="0" hidden="1">Marathon!$A$3:$L$232</definedName>
    <definedName name="_xlchart.v5.0" hidden="1">Kommuner!$A$2:$B$2</definedName>
    <definedName name="_xlchart.v5.1" hidden="1">Kommuner!$A$3:$B$100</definedName>
    <definedName name="_xlchart.v5.2" hidden="1">Kommuner!$C$2</definedName>
    <definedName name="_xlchart.v5.3" hidden="1">Kommuner!$C$3:$C$100</definedName>
    <definedName name="_xlcn.WorksheetConnection_KommunerA1C13" hidden="1">Kommuner!$A$1:$A$12</definedName>
    <definedName name="MT_AAR">Marathon!$C$2:$C$232</definedName>
  </definedNames>
  <calcPr calcId="18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FCE2AD5D-F65C-4FA6-A056-5C36A1767C68}">
      <x15:dataModel>
        <x15:modelTables>
          <x15:modelTable id="Område" name="Område" connection="WorksheetConnection_Kommuner!$A$1:$C$13"/>
        </x15:modelTables>
      </x15:dataModel>
    </ext>
  </extLst>
</workbook>
</file>

<file path=xl/calcChain.xml><?xml version="1.0" encoding="utf-8"?>
<calcChain xmlns="http://schemas.openxmlformats.org/spreadsheetml/2006/main">
  <c r="G5" i="5" l="1"/>
  <c r="C5" i="5"/>
  <c r="G6" i="5"/>
  <c r="C6" i="5"/>
  <c r="G7" i="5"/>
  <c r="C7" i="5"/>
  <c r="G8" i="5"/>
  <c r="C8" i="5"/>
  <c r="G9" i="5"/>
  <c r="C9" i="5"/>
  <c r="G10" i="5"/>
  <c r="C10" i="5"/>
  <c r="G11" i="5"/>
  <c r="C11" i="5"/>
  <c r="G12" i="5"/>
  <c r="C12" i="5"/>
  <c r="G13" i="5"/>
  <c r="C13" i="5"/>
  <c r="G14" i="5"/>
  <c r="C14" i="5"/>
  <c r="G15" i="5"/>
  <c r="C15" i="5"/>
  <c r="G16" i="5"/>
  <c r="C16" i="5"/>
  <c r="G17" i="5"/>
  <c r="C17" i="5"/>
  <c r="A17" i="5"/>
  <c r="A16" i="5" s="1"/>
  <c r="A15" i="5" s="1"/>
  <c r="A14" i="5" s="1"/>
  <c r="A13" i="5" s="1"/>
  <c r="A12" i="5" s="1"/>
  <c r="A11" i="5" s="1"/>
  <c r="A10" i="5" s="1"/>
  <c r="A9" i="5" s="1"/>
  <c r="A8" i="5" s="1"/>
  <c r="A7" i="5" s="1"/>
  <c r="A6" i="5" s="1"/>
  <c r="A5" i="5" s="1"/>
  <c r="G18" i="5"/>
  <c r="C18" i="5"/>
  <c r="A18" i="5"/>
  <c r="G19" i="5"/>
  <c r="C19" i="5"/>
  <c r="G20" i="5"/>
  <c r="C20" i="5"/>
  <c r="G21" i="5"/>
  <c r="C21" i="5"/>
  <c r="G22" i="5"/>
  <c r="C22" i="5"/>
  <c r="G23" i="5"/>
  <c r="C23" i="5"/>
  <c r="G24" i="5"/>
  <c r="C24" i="5"/>
  <c r="G25" i="5"/>
  <c r="C25" i="5"/>
  <c r="G26" i="5"/>
  <c r="C26" i="5"/>
  <c r="G27" i="5"/>
  <c r="C27" i="5"/>
  <c r="G28" i="5"/>
  <c r="C28" i="5"/>
  <c r="G29" i="5"/>
  <c r="C29" i="5"/>
  <c r="G30" i="5"/>
  <c r="C30" i="5"/>
  <c r="G31" i="5"/>
  <c r="C31" i="5"/>
  <c r="G32" i="5"/>
  <c r="C32" i="5"/>
  <c r="C36" i="11"/>
  <c r="C53" i="5"/>
  <c r="C54" i="5"/>
  <c r="C55" i="5"/>
  <c r="C56" i="5"/>
  <c r="C57" i="5"/>
  <c r="C58" i="5"/>
  <c r="C59" i="5"/>
  <c r="C60" i="5"/>
  <c r="C61" i="5"/>
  <c r="C62" i="5"/>
  <c r="C50" i="11"/>
  <c r="G37" i="5"/>
  <c r="C37" i="5"/>
  <c r="G36" i="5"/>
  <c r="C36" i="5"/>
  <c r="G35" i="5"/>
  <c r="C35" i="5"/>
  <c r="G34" i="5"/>
  <c r="C34" i="5"/>
  <c r="A231" i="5"/>
  <c r="A230" i="5" s="1"/>
  <c r="A229" i="5" s="1"/>
  <c r="A228" i="5" s="1"/>
  <c r="A227" i="5" s="1"/>
  <c r="A226" i="5" s="1"/>
  <c r="A225" i="5" s="1"/>
  <c r="A224" i="5" s="1"/>
  <c r="A223" i="5" s="1"/>
  <c r="A222" i="5" s="1"/>
  <c r="A221" i="5" s="1"/>
  <c r="A220" i="5" s="1"/>
  <c r="A219" i="5" s="1"/>
  <c r="A218" i="5" s="1"/>
  <c r="A217" i="5" s="1"/>
  <c r="A216" i="5" s="1"/>
  <c r="A215" i="5" s="1"/>
  <c r="A214" i="5" s="1"/>
  <c r="A213" i="5" s="1"/>
  <c r="A212" i="5" s="1"/>
  <c r="A211" i="5" s="1"/>
  <c r="A210" i="5" s="1"/>
  <c r="A209" i="5" s="1"/>
  <c r="A208" i="5" s="1"/>
  <c r="A207" i="5" s="1"/>
  <c r="A206" i="5" s="1"/>
  <c r="A205" i="5" s="1"/>
  <c r="A204" i="5" s="1"/>
  <c r="A203" i="5" s="1"/>
  <c r="A202" i="5" s="1"/>
  <c r="A201" i="5" s="1"/>
  <c r="A200" i="5" s="1"/>
  <c r="A199" i="5" s="1"/>
  <c r="A198" i="5" s="1"/>
  <c r="A197" i="5" s="1"/>
  <c r="A196" i="5" s="1"/>
  <c r="A195" i="5" s="1"/>
  <c r="A194" i="5" s="1"/>
  <c r="A193" i="5" s="1"/>
  <c r="A192" i="5" s="1"/>
  <c r="A191" i="5" s="1"/>
  <c r="A190" i="5" s="1"/>
  <c r="A189" i="5" s="1"/>
  <c r="A188" i="5" s="1"/>
  <c r="A187" i="5" s="1"/>
  <c r="A186" i="5" s="1"/>
  <c r="A185" i="5" s="1"/>
  <c r="A184" i="5" s="1"/>
  <c r="A183" i="5" s="1"/>
  <c r="A182" i="5" s="1"/>
  <c r="A181" i="5" s="1"/>
  <c r="A180" i="5" s="1"/>
  <c r="A179" i="5" s="1"/>
  <c r="A178" i="5" s="1"/>
  <c r="A177" i="5" s="1"/>
  <c r="A176" i="5" s="1"/>
  <c r="A175" i="5" s="1"/>
  <c r="A174" i="5" s="1"/>
  <c r="A173" i="5" s="1"/>
  <c r="A172" i="5" s="1"/>
  <c r="A171" i="5" s="1"/>
  <c r="A170" i="5" s="1"/>
  <c r="A169" i="5" s="1"/>
  <c r="A168" i="5" s="1"/>
  <c r="A167" i="5" s="1"/>
  <c r="A166" i="5" s="1"/>
  <c r="A165" i="5" s="1"/>
  <c r="A164" i="5" s="1"/>
  <c r="A163" i="5" s="1"/>
  <c r="A162" i="5" s="1"/>
  <c r="A161" i="5" s="1"/>
  <c r="A160" i="5" s="1"/>
  <c r="A159" i="5" s="1"/>
  <c r="A158" i="5" s="1"/>
  <c r="A157" i="5" s="1"/>
  <c r="A156" i="5" s="1"/>
  <c r="A155" i="5" s="1"/>
  <c r="A154" i="5" s="1"/>
  <c r="A153" i="5" s="1"/>
  <c r="A152" i="5" s="1"/>
  <c r="A151" i="5" s="1"/>
  <c r="A150" i="5" s="1"/>
  <c r="A149" i="5" s="1"/>
  <c r="A148" i="5" s="1"/>
  <c r="A147" i="5" s="1"/>
  <c r="A146" i="5" s="1"/>
  <c r="A145" i="5" s="1"/>
  <c r="A144" i="5" s="1"/>
  <c r="A143" i="5" s="1"/>
  <c r="A142" i="5" s="1"/>
  <c r="A141" i="5" s="1"/>
  <c r="A140" i="5" s="1"/>
  <c r="A139" i="5" s="1"/>
  <c r="A138" i="5" s="1"/>
  <c r="A137" i="5" s="1"/>
  <c r="A136" i="5" s="1"/>
  <c r="A135" i="5" s="1"/>
  <c r="A134" i="5" s="1"/>
  <c r="A133" i="5" s="1"/>
  <c r="A132" i="5" s="1"/>
  <c r="A131" i="5" s="1"/>
  <c r="A130" i="5" s="1"/>
  <c r="A129" i="5" s="1"/>
  <c r="A128" i="5" s="1"/>
  <c r="A127" i="5" s="1"/>
  <c r="A126" i="5" s="1"/>
  <c r="A125" i="5" s="1"/>
  <c r="A124" i="5" s="1"/>
  <c r="A123" i="5" s="1"/>
  <c r="A122" i="5" s="1"/>
  <c r="A121" i="5" s="1"/>
  <c r="A120" i="5" s="1"/>
  <c r="A119" i="5" s="1"/>
  <c r="A118" i="5" s="1"/>
  <c r="A117" i="5" s="1"/>
  <c r="A116" i="5" s="1"/>
  <c r="A115" i="5" s="1"/>
  <c r="A114" i="5" s="1"/>
  <c r="A113" i="5" s="1"/>
  <c r="A112" i="5" s="1"/>
  <c r="A111" i="5" s="1"/>
  <c r="A110" i="5" s="1"/>
  <c r="A109" i="5" s="1"/>
  <c r="A108" i="5" s="1"/>
  <c r="A107" i="5" s="1"/>
  <c r="A106" i="5" s="1"/>
  <c r="A105" i="5" s="1"/>
  <c r="A104" i="5" s="1"/>
  <c r="A103" i="5" s="1"/>
  <c r="A102" i="5" s="1"/>
  <c r="A101" i="5" s="1"/>
  <c r="A100" i="5" s="1"/>
  <c r="A99" i="5" s="1"/>
  <c r="A98" i="5" s="1"/>
  <c r="A97" i="5" s="1"/>
  <c r="A96" i="5" s="1"/>
  <c r="A95" i="5" s="1"/>
  <c r="A94" i="5" s="1"/>
  <c r="A93" i="5" s="1"/>
  <c r="A92" i="5" s="1"/>
  <c r="A91" i="5" s="1"/>
  <c r="A90" i="5" s="1"/>
  <c r="A89" i="5" s="1"/>
  <c r="A88" i="5" s="1"/>
  <c r="A87" i="5" s="1"/>
  <c r="A86" i="5" s="1"/>
  <c r="A85" i="5" s="1"/>
  <c r="A84" i="5" s="1"/>
  <c r="A83" i="5" s="1"/>
  <c r="A82" i="5" s="1"/>
  <c r="A81" i="5" s="1"/>
  <c r="A80" i="5" s="1"/>
  <c r="A79" i="5" s="1"/>
  <c r="A78" i="5" s="1"/>
  <c r="A77" i="5" s="1"/>
  <c r="A76" i="5" s="1"/>
  <c r="A75" i="5" s="1"/>
  <c r="A74" i="5" s="1"/>
  <c r="A73" i="5" s="1"/>
  <c r="A72" i="5" s="1"/>
  <c r="A71" i="5" s="1"/>
  <c r="A70" i="5" s="1"/>
  <c r="A69" i="5" s="1"/>
  <c r="A68" i="5" s="1"/>
  <c r="A67" i="5" s="1"/>
  <c r="A66" i="5" s="1"/>
  <c r="A65" i="5" s="1"/>
  <c r="A64" i="5" s="1"/>
  <c r="A63" i="5" s="1"/>
  <c r="A62" i="5" s="1"/>
  <c r="A61" i="5" s="1"/>
  <c r="A60" i="5" s="1"/>
  <c r="A59" i="5" s="1"/>
  <c r="A58" i="5" s="1"/>
  <c r="A57" i="5" s="1"/>
  <c r="A56" i="5" s="1"/>
  <c r="A55" i="5" s="1"/>
  <c r="A54" i="5" s="1"/>
  <c r="A53" i="5" s="1"/>
  <c r="A52" i="5" s="1"/>
  <c r="A51" i="5" s="1"/>
  <c r="A50" i="5" s="1"/>
  <c r="A49" i="5" s="1"/>
  <c r="A48" i="5" s="1"/>
  <c r="A47" i="5" s="1"/>
  <c r="A46" i="5" s="1"/>
  <c r="A45" i="5" s="1"/>
  <c r="A44" i="5" s="1"/>
  <c r="A43" i="5" s="1"/>
  <c r="A42" i="5" s="1"/>
  <c r="A41" i="5" s="1"/>
  <c r="A40" i="5" s="1"/>
  <c r="A39" i="5" s="1"/>
  <c r="A38" i="5" s="1"/>
  <c r="A37" i="5" s="1"/>
  <c r="A36" i="5" s="1"/>
  <c r="A35" i="5" s="1"/>
  <c r="A34" i="5" s="1"/>
  <c r="A33" i="5" s="1"/>
  <c r="A32" i="5" s="1"/>
  <c r="A31" i="5" s="1"/>
  <c r="A30" i="5" s="1"/>
  <c r="A29" i="5" s="1"/>
  <c r="A28" i="5" s="1"/>
  <c r="A27" i="5" s="1"/>
  <c r="A26" i="5" s="1"/>
  <c r="A25" i="5" s="1"/>
  <c r="A24" i="5" s="1"/>
  <c r="A23" i="5" s="1"/>
  <c r="A22" i="5" s="1"/>
  <c r="A21" i="5" s="1"/>
  <c r="A20" i="5" s="1"/>
  <c r="A19" i="5" s="1"/>
  <c r="G73" i="5"/>
  <c r="C73" i="5"/>
  <c r="G78" i="5"/>
  <c r="C78" i="5"/>
  <c r="G83" i="5"/>
  <c r="G82" i="5"/>
  <c r="G81" i="5"/>
  <c r="G80" i="5"/>
  <c r="G79" i="5"/>
  <c r="G77" i="5"/>
  <c r="G76" i="5"/>
  <c r="G75" i="5"/>
  <c r="G74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C83" i="5"/>
  <c r="C82" i="5"/>
  <c r="C81" i="5"/>
  <c r="C80" i="5"/>
  <c r="C79" i="5"/>
  <c r="C77" i="5"/>
  <c r="C76" i="5"/>
  <c r="C75" i="5"/>
  <c r="C74" i="5"/>
  <c r="C72" i="5"/>
  <c r="C71" i="5"/>
  <c r="C70" i="5"/>
  <c r="C69" i="5"/>
  <c r="C68" i="5"/>
  <c r="C67" i="5"/>
  <c r="C66" i="5"/>
  <c r="C65" i="5"/>
  <c r="C64" i="5"/>
  <c r="C6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3" i="5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G33" i="5"/>
  <c r="G90" i="5"/>
  <c r="C90" i="5"/>
  <c r="C89" i="5"/>
  <c r="G89" i="5"/>
  <c r="G88" i="5"/>
  <c r="C88" i="5"/>
  <c r="G87" i="5"/>
  <c r="C87" i="5"/>
  <c r="G86" i="5"/>
  <c r="C86" i="5"/>
  <c r="G85" i="5"/>
  <c r="C85" i="5"/>
  <c r="G84" i="5"/>
  <c r="C84" i="5"/>
  <c r="C93" i="5"/>
  <c r="G101" i="5"/>
  <c r="C101" i="5"/>
  <c r="G100" i="5"/>
  <c r="C100" i="5"/>
  <c r="G99" i="5"/>
  <c r="C99" i="5"/>
  <c r="G98" i="5"/>
  <c r="C98" i="5"/>
  <c r="G97" i="5"/>
  <c r="C97" i="5"/>
  <c r="G96" i="5"/>
  <c r="C96" i="5"/>
  <c r="G95" i="5"/>
  <c r="C95" i="5"/>
  <c r="G94" i="5"/>
  <c r="C94" i="5"/>
  <c r="G93" i="5"/>
  <c r="G92" i="5"/>
  <c r="C92" i="5"/>
  <c r="G91" i="5"/>
  <c r="C91" i="5"/>
  <c r="G108" i="5"/>
  <c r="C108" i="5"/>
  <c r="G107" i="5"/>
  <c r="C107" i="5"/>
  <c r="G106" i="5"/>
  <c r="C106" i="5"/>
  <c r="G105" i="5"/>
  <c r="C105" i="5"/>
  <c r="G104" i="5"/>
  <c r="C104" i="5"/>
  <c r="G103" i="5"/>
  <c r="C103" i="5"/>
  <c r="G102" i="5"/>
  <c r="C102" i="5"/>
  <c r="G111" i="5"/>
  <c r="C111" i="5"/>
  <c r="G110" i="5"/>
  <c r="C110" i="5"/>
  <c r="G109" i="5"/>
  <c r="C109" i="5"/>
  <c r="C118" i="5"/>
  <c r="G118" i="5"/>
  <c r="G127" i="5"/>
  <c r="C127" i="5"/>
  <c r="G126" i="5"/>
  <c r="C126" i="5"/>
  <c r="G125" i="5"/>
  <c r="C125" i="5"/>
  <c r="G124" i="5"/>
  <c r="C124" i="5"/>
  <c r="G123" i="5"/>
  <c r="C123" i="5"/>
  <c r="G122" i="5"/>
  <c r="C122" i="5"/>
  <c r="G121" i="5"/>
  <c r="C121" i="5"/>
  <c r="G120" i="5"/>
  <c r="C120" i="5"/>
  <c r="G119" i="5"/>
  <c r="C119" i="5"/>
  <c r="G117" i="5"/>
  <c r="C117" i="5"/>
  <c r="G116" i="5"/>
  <c r="C116" i="5"/>
  <c r="G115" i="5"/>
  <c r="C115" i="5"/>
  <c r="G114" i="5"/>
  <c r="C114" i="5"/>
  <c r="G113" i="5"/>
  <c r="C113" i="5"/>
  <c r="B16" i="12"/>
  <c r="G129" i="5"/>
  <c r="G128" i="5"/>
  <c r="G112" i="5"/>
  <c r="C129" i="5"/>
  <c r="C128" i="5"/>
  <c r="C112" i="5"/>
  <c r="C132" i="5"/>
  <c r="C131" i="5"/>
  <c r="G133" i="5"/>
  <c r="C133" i="5"/>
  <c r="G132" i="5"/>
  <c r="G131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232" i="5"/>
  <c r="G157" i="5"/>
  <c r="G156" i="5"/>
  <c r="G155" i="5"/>
  <c r="G182" i="5"/>
  <c r="G181" i="5"/>
  <c r="G180" i="5"/>
  <c r="G142" i="5"/>
  <c r="G143" i="5"/>
  <c r="G144" i="5"/>
  <c r="G145" i="5"/>
  <c r="G146" i="5"/>
  <c r="G147" i="5"/>
  <c r="G148" i="5"/>
  <c r="G149" i="5"/>
  <c r="G134" i="5"/>
  <c r="G135" i="5"/>
  <c r="G136" i="5"/>
  <c r="G137" i="5"/>
  <c r="G138" i="5"/>
  <c r="G139" i="5"/>
  <c r="G140" i="5"/>
  <c r="G141" i="5"/>
  <c r="G150" i="5"/>
  <c r="G151" i="5"/>
  <c r="G152" i="5"/>
  <c r="G153" i="5"/>
  <c r="G154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O22" i="5" l="1"/>
  <c r="O17" i="5"/>
  <c r="C102" i="11"/>
  <c r="O23" i="5"/>
  <c r="O19" i="5"/>
  <c r="B17" i="12"/>
  <c r="O8" i="5"/>
  <c r="O14" i="5"/>
  <c r="O20" i="5"/>
  <c r="O9" i="5"/>
  <c r="O12" i="5"/>
  <c r="O16" i="5"/>
  <c r="O13" i="5"/>
  <c r="O5" i="5"/>
  <c r="O6" i="5"/>
  <c r="O10" i="5"/>
  <c r="O7" i="5"/>
  <c r="O15" i="5"/>
  <c r="O24" i="5"/>
  <c r="O11" i="5"/>
  <c r="O18" i="5"/>
  <c r="O21" i="5"/>
  <c r="O26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Kommuner!$A$1:$C$13" type="102" refreshedVersion="6" minRefreshableVersion="5">
    <extLst>
      <ext xmlns:x15="http://schemas.microsoft.com/office/spreadsheetml/2010/11/main" uri="{DE250136-89BD-433C-8126-D09CA5730AF9}">
        <x15:connection id="Område">
          <x15:rangePr sourceName="_xlcn.WorksheetConnection_KommunerA1C13"/>
        </x15:connection>
      </ext>
    </extLst>
  </connection>
</connections>
</file>

<file path=xl/sharedStrings.xml><?xml version="1.0" encoding="utf-8"?>
<sst xmlns="http://schemas.openxmlformats.org/spreadsheetml/2006/main" count="1305" uniqueCount="288">
  <si>
    <t>Dato</t>
  </si>
  <si>
    <t>T</t>
  </si>
  <si>
    <t>M</t>
  </si>
  <si>
    <t>S</t>
  </si>
  <si>
    <t>Total</t>
  </si>
  <si>
    <t>År</t>
  </si>
  <si>
    <t>Time</t>
  </si>
  <si>
    <t>Rudersdal Marathon</t>
  </si>
  <si>
    <t>Copenhagen Marathon</t>
  </si>
  <si>
    <t>New York Marathon</t>
  </si>
  <si>
    <t>Stockholm Jubilee Marathon</t>
  </si>
  <si>
    <t>Paris Marathon</t>
  </si>
  <si>
    <t>Skt. Petersborg Marathon (Fartholdertur)</t>
  </si>
  <si>
    <t>Nummer</t>
  </si>
  <si>
    <t>Hastighed</t>
  </si>
  <si>
    <t>Marathon</t>
  </si>
  <si>
    <t>Liverpool Marathon (Fartholdertur)</t>
  </si>
  <si>
    <t/>
  </si>
  <si>
    <t>Berlin Marathon 2016</t>
  </si>
  <si>
    <t>Berlin Marathon 2009</t>
  </si>
  <si>
    <t>Berlin Marathon 2013</t>
  </si>
  <si>
    <t>Berlin Marathon 2015</t>
  </si>
  <si>
    <t>Kanonkugle Marathon - Lise Friis #100</t>
  </si>
  <si>
    <t>Sydkystløbet Marathon 2016</t>
  </si>
  <si>
    <t>Midt i Sorø Marathon 2016</t>
  </si>
  <si>
    <t>Humør Marathon #29</t>
  </si>
  <si>
    <t>Humør Marathon #30</t>
  </si>
  <si>
    <t>Kanonkugle Marathon - Aftenløb</t>
  </si>
  <si>
    <t>Midt i Sorø Marathon 2017</t>
  </si>
  <si>
    <t>Løve Mølle Marathon - Påskeløb</t>
  </si>
  <si>
    <t>3600 Marathon</t>
  </si>
  <si>
    <t>Stockholm Marathon</t>
  </si>
  <si>
    <t xml:space="preserve">Kanonkugle Marathon </t>
  </si>
  <si>
    <t>Toppen af Nokken</t>
  </si>
  <si>
    <t>Kalundborg Marathon</t>
  </si>
  <si>
    <t>Humør Marathon, Lise Friis #200</t>
  </si>
  <si>
    <t>Humør Marathon, Oles #100</t>
  </si>
  <si>
    <t>Fanoe Marathon</t>
  </si>
  <si>
    <t>Berlin Marathon 2017</t>
  </si>
  <si>
    <t>Ø-Marathon Amager</t>
  </si>
  <si>
    <t>Hvalsø Marathon</t>
  </si>
  <si>
    <t>Kanonkugle Marathon</t>
  </si>
  <si>
    <t>Marathon i Hareskoven (med CC og Hopla)</t>
  </si>
  <si>
    <t>Humør Marathon Ringsted</t>
  </si>
  <si>
    <t xml:space="preserve">Diplom </t>
  </si>
  <si>
    <t>Marathon Popup</t>
  </si>
  <si>
    <t>Løve Mølle Marathon</t>
  </si>
  <si>
    <t>Kanonkugle Marathon - Aften</t>
  </si>
  <si>
    <t>Humør Marathon</t>
  </si>
  <si>
    <t>Gaasetaarns Marathon, Vordingborg</t>
  </si>
  <si>
    <t>Kanonkugle Marathon - Morgen</t>
  </si>
  <si>
    <t>Hoka One One Damhus Marathon</t>
  </si>
  <si>
    <t>Kanonkugle marathon - Morgen</t>
  </si>
  <si>
    <t>Hvalsø Marathon (Klokken 6.00)</t>
  </si>
  <si>
    <t>Marathon Popup - Vestskoven</t>
  </si>
  <si>
    <t>Flådeegene Marathon (med Hopla, CC)</t>
  </si>
  <si>
    <t>Marathon Popup - Vallensbæk</t>
  </si>
  <si>
    <t>Kalundborg Tripple Marathon</t>
  </si>
  <si>
    <t>Skinnermaraton</t>
  </si>
  <si>
    <t>Humør Marathon - Varmeste marathon ever</t>
  </si>
  <si>
    <t>Kanonkuglemarathon</t>
  </si>
  <si>
    <t>Ja</t>
  </si>
  <si>
    <t>Kanonkugle Marathon - Morgen - Meget varmt</t>
  </si>
  <si>
    <t>Knutenborg Safaripark  Marathon</t>
  </si>
  <si>
    <t>Skagen Marathon</t>
  </si>
  <si>
    <t>Årstal</t>
  </si>
  <si>
    <t>Marathon i Slagelse</t>
  </si>
  <si>
    <t>Skinnermaraton (Med Hopla)</t>
  </si>
  <si>
    <t>Sjælsø Marathon</t>
  </si>
  <si>
    <t>Herlev Tri Marathon - HTM Marathon</t>
  </si>
  <si>
    <t>Half Fast Ultra Skodsborg</t>
  </si>
  <si>
    <t xml:space="preserve">Marathon pop up Goes Helsingborg </t>
  </si>
  <si>
    <t>Juhldal/Bjerrede Marathon</t>
  </si>
  <si>
    <t>Copenhagen Marathon 2019</t>
  </si>
  <si>
    <t>Liege - Beer Lovers Marathon</t>
  </si>
  <si>
    <t>GPS</t>
  </si>
  <si>
    <t>Antal MT</t>
  </si>
  <si>
    <t>Vedel Marathon</t>
  </si>
  <si>
    <t>Land</t>
  </si>
  <si>
    <t>Kommune</t>
  </si>
  <si>
    <t>Tyskland</t>
  </si>
  <si>
    <t>Danmark</t>
  </si>
  <si>
    <t>USA</t>
  </si>
  <si>
    <t>Sverige</t>
  </si>
  <si>
    <t>Frankrig</t>
  </si>
  <si>
    <t>Rusland</t>
  </si>
  <si>
    <t>England</t>
  </si>
  <si>
    <t>‎Færøerne</t>
  </si>
  <si>
    <t>Belgien</t>
  </si>
  <si>
    <t>Ballerup Cannonball</t>
  </si>
  <si>
    <t>Bornholm</t>
  </si>
  <si>
    <t>Kommune-bingo</t>
  </si>
  <si>
    <t>Hørsholm</t>
  </si>
  <si>
    <t>Albertslund</t>
  </si>
  <si>
    <t>Allerød</t>
  </si>
  <si>
    <t>Assens</t>
  </si>
  <si>
    <t>Ballerup</t>
  </si>
  <si>
    <t>Billund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</si>
  <si>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</si>
  <si>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</si>
  <si>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</si>
  <si>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</si>
  <si>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</si>
  <si>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</si>
  <si>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</si>
  <si>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</si>
  <si>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</si>
  <si>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</si>
  <si>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</si>
  <si>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</si>
  <si>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</si>
  <si>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</si>
  <si>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</si>
  <si>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</si>
  <si>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</si>
  <si>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</si>
  <si>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</si>
  <si>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</si>
  <si>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</si>
  <si>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</si>
  <si>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</si>
  <si>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</si>
  <si>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</si>
  <si>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</si>
  <si>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</si>
  <si>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</si>
  <si>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</si>
  <si>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</si>
  <si>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</si>
  <si>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</si>
  <si>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</si>
  <si>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Høje-Taastrup</t>
  </si>
  <si>
    <t>Ikast-Brande</t>
  </si>
  <si>
    <t>Ishøj</t>
  </si>
  <si>
    <t>Jammerbugt</t>
  </si>
  <si>
    <t>Kalundborg</t>
  </si>
  <si>
    <t>Kerteminde</t>
  </si>
  <si>
    <t>Kolding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</si>
  <si>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</si>
  <si>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</si>
  <si>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</si>
  <si>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</si>
  <si>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</si>
  <si>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</si>
  <si>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</si>
  <si>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</si>
  <si>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</si>
  <si>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</si>
  <si>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Norddjurs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</si>
  <si>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</si>
  <si>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</si>
  <si>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</si>
  <si>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</si>
  <si>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</si>
  <si>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</si>
  <si>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</si>
  <si>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</si>
  <si>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</si>
  <si>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</si>
  <si>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</si>
  <si>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</si>
  <si>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</si>
  <si>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</si>
  <si>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</si>
  <si>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</si>
  <si>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</si>
  <si>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</si>
  <si>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</si>
  <si>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</si>
  <si>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</si>
  <si>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</si>
  <si>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</si>
  <si>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</si>
  <si>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</si>
  <si>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</si>
  <si>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</si>
  <si>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</si>
  <si>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</si>
  <si>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</si>
  <si>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</si>
  <si>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</si>
  <si>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Viborg</t>
  </si>
  <si>
    <t>Vordingborg</t>
  </si>
  <si>
    <t>Ærø</t>
  </si>
  <si>
    <t>Aabenraa</t>
  </si>
  <si>
    <t>Aalborg</t>
  </si>
  <si>
    <t>Aarhus</t>
  </si>
  <si>
    <t>Snobberup Marathon - Palles Marathon nr. 100</t>
  </si>
  <si>
    <t>Hareskovby Marathon</t>
  </si>
  <si>
    <t>København</t>
  </si>
  <si>
    <t>Vesthimmerland</t>
  </si>
  <si>
    <t>-</t>
  </si>
  <si>
    <t>Kirke Hyllinge Marathon</t>
  </si>
  <si>
    <t>Succes Marathon</t>
  </si>
  <si>
    <t>3600 Marathon - May Andersen 100 Halvmarathon</t>
  </si>
  <si>
    <t>Sportigan Løbet 2019</t>
  </si>
  <si>
    <t>Antal</t>
  </si>
  <si>
    <t>Antal Kommuner</t>
  </si>
  <si>
    <t>Bingopladen</t>
  </si>
  <si>
    <t>Slagelse Marathon on Tour</t>
  </si>
  <si>
    <t>Been there</t>
  </si>
  <si>
    <t>Moffes Maraton - Stamholmen</t>
  </si>
  <si>
    <t>Fredskov Run &amp; Fun Marathon - Næstved</t>
  </si>
  <si>
    <t>KommuneMarathon Øst - Roskilde Kommune</t>
  </si>
  <si>
    <t>KommuneMarathon Øst - Stevns Kommune</t>
  </si>
  <si>
    <t>Vestvoldsmarathon</t>
  </si>
  <si>
    <t>Eventyrkvarterets Marathon - Allans #100</t>
  </si>
  <si>
    <t>Lønbæk Cannonballs / Kirke Syv Maraton</t>
  </si>
  <si>
    <t>Run to the Hills (Store Dyrehave)</t>
  </si>
  <si>
    <t>(Formler, Navnestyring)</t>
  </si>
  <si>
    <t>Marathon Pop-up - Albertslund</t>
  </si>
  <si>
    <t>Fredskov 2500 Basic Marathon</t>
  </si>
  <si>
    <t>Moffes Maraton - Strandløbet</t>
  </si>
  <si>
    <t>Marathon PopOp - Københavns Havn</t>
  </si>
  <si>
    <t>Fredskov 2500 Basic Maraton - Helle  Hvidt  Wallentin #100</t>
  </si>
  <si>
    <t>Fredskov 2500 Basic Marathon - Hoplarik #500</t>
  </si>
  <si>
    <t>Moffes Maraton - Kunstløbet</t>
  </si>
  <si>
    <t xml:space="preserve">Benløse Marathon </t>
  </si>
  <si>
    <t>Marathon PopOp - Skovshoved Havn - Jesper Ølsgaard #300</t>
  </si>
  <si>
    <t>Fredskov 2500 Basic Maraton</t>
  </si>
  <si>
    <t>Flådeegene Marathon - Med CCD</t>
  </si>
  <si>
    <t>SH Løb - Sommer i Solrød</t>
  </si>
  <si>
    <t>Skinnermaraton (Med Morten S)</t>
  </si>
  <si>
    <t>Skinnermaraton (Med Jens Broed)</t>
  </si>
  <si>
    <t>Skinnermaraton (Med Morten Harboe)</t>
  </si>
  <si>
    <t>Palle Arentofts Marathon Running Log</t>
  </si>
  <si>
    <t>Fredskov 2500 Basic Maraton (Givet blod dagen før)</t>
  </si>
  <si>
    <t>Marathon PopUp - Betina #100</t>
  </si>
  <si>
    <t>Ø-Marathon Næstved</t>
  </si>
  <si>
    <t>KH Run - Morten #100 - Hyggeløb</t>
  </si>
  <si>
    <t>Moffes Maraton - Jubilæumsløbet (Damhussøen)</t>
  </si>
  <si>
    <t>Letting Run - Snøffelløbet Marathon</t>
  </si>
  <si>
    <t>Letting Run - Ken #100</t>
  </si>
  <si>
    <t>Udland</t>
  </si>
  <si>
    <t>KommuneMarathon Øst - Solrød Kommune</t>
  </si>
  <si>
    <t>Tórshavn Marathon  2016 (fartholdertur)</t>
  </si>
  <si>
    <t>Marathon PopOp - Charlottenlund</t>
  </si>
  <si>
    <t>Sandflugtsløbet - Rørvig</t>
  </si>
  <si>
    <t>Letting Run</t>
  </si>
  <si>
    <t>Marathon PopOp - Kløvermarken</t>
  </si>
  <si>
    <t>Sportigan Løbet 2021</t>
  </si>
  <si>
    <t>Kokkedal Marathon - 2. søndag i Advent</t>
  </si>
  <si>
    <t>Ø-Marathon - Nissehueløbet</t>
  </si>
  <si>
    <t>Kontrolsum</t>
  </si>
  <si>
    <t>Moffes Maraton - Rådhusløbet</t>
  </si>
  <si>
    <t>Kokkedal Marathon - Fastelavnsmarathon</t>
  </si>
  <si>
    <t>#5am Run Club 009 Marathon (Amager)</t>
  </si>
  <si>
    <t>Marathon Popup Glostrup</t>
  </si>
  <si>
    <t>Marathon Popup Vallensbæk</t>
  </si>
  <si>
    <t>LNBK Cannonballs on Tour til Borup - Kimmerslev Sø</t>
  </si>
  <si>
    <t>Copenhagen Marathon 2024 (+Pacer)</t>
  </si>
  <si>
    <t>Copenhagen Marathon 2022 (+Pacer)</t>
  </si>
  <si>
    <t>Slagelse Marathon - Pernille Letting #100</t>
  </si>
  <si>
    <t>Humør Marathon   #150 - B1 og B2 (200 og 300 MT)</t>
  </si>
  <si>
    <t>Skinner Maraton</t>
  </si>
  <si>
    <t>Ø-Marathon - Amager</t>
  </si>
  <si>
    <t>Kokkedal Marathon 3. Søndag i Advent</t>
  </si>
  <si>
    <t>Marathon PopUp  - Pernille Letting #200</t>
  </si>
  <si>
    <t>Kommuneserie Øst - Ballerup</t>
  </si>
  <si>
    <t>Kommuneserie Øst - Herlev</t>
  </si>
  <si>
    <t>Kommuneserie Øst - Egedal</t>
  </si>
  <si>
    <t>Marathon Popup  Rødovre</t>
  </si>
  <si>
    <t>Kokkedal Marathon - Aftenmarathon</t>
  </si>
  <si>
    <t>Kokkedal Marthon - Skodborgruten (Mette, Heriette, Hoplarik)</t>
  </si>
  <si>
    <t xml:space="preserve">Korsbæk Marathon (Ø-Marathon på tur til Bakken) </t>
  </si>
  <si>
    <t>Nej</t>
  </si>
  <si>
    <t>Vestvoldsmarathon (Peter Møllebro, Bent Seidelin, Luise Gangergaard)</t>
  </si>
  <si>
    <t>Luise Gangergaard</t>
  </si>
  <si>
    <t>Når man runder 300 marathons, så må man godt blive hjemme i regnvejr.</t>
  </si>
  <si>
    <t>Peter Møllebro</t>
  </si>
  <si>
    <t>Når man har løbet mere end 300 marathons, så må man lave nye regler.</t>
  </si>
  <si>
    <t>PE Marathon</t>
  </si>
  <si>
    <t>Snobberup Marathon - Palles Marathon nr. 200</t>
  </si>
  <si>
    <t>Vestvoldsmarathon (Peter Møllebro, Bent Seidelin, Lars Magnussen)</t>
  </si>
  <si>
    <t>Kokkedal Marathon - 1.søndag i advent</t>
  </si>
  <si>
    <t>Fredskov 2500 Basic Marathon - Med Møllebro</t>
  </si>
  <si>
    <t>Vestvoldsmarathon (Mette, Henriette, H.C, Møllebro, Lennart, Palle)</t>
  </si>
  <si>
    <t>Kokkedal Marthon - 3. søndag i advent</t>
  </si>
  <si>
    <t>Ø-Marathon #Mikkels #100.</t>
  </si>
  <si>
    <t>Moffes Maraton</t>
  </si>
  <si>
    <t>Ø-Marathon (BMX-banen)</t>
  </si>
  <si>
    <t>Velstvoldsmarathon (Gruppettoen)</t>
  </si>
  <si>
    <t>Hvalsø Marathon på tur til Køge - Jeannes #MT100 (Gruppettoen)</t>
  </si>
  <si>
    <t>Ø-Marathon (Amager Strandpark)</t>
  </si>
  <si>
    <t>Hvalsø Marathon Mortens #100</t>
  </si>
  <si>
    <t>Vestvoldsmarathon (Grupettoen)</t>
  </si>
  <si>
    <t>NSEJ Løb Marathon</t>
  </si>
  <si>
    <t>Fredskov 2500 Basic marathon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</si>
</sst>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"/>
    <numFmt numFmtId="165" formatCode="dd/mm/yy;@"/>
  </numFmts>
  <fonts count="16" x14ac:knownFonts="1">
    <font>
      <sz val="12"/>
      <color theme="1"/>
      <name val="Calibri"/>
      <family val="2"/>
      <scheme val="minor"/>
    </font>
    <font>
      <sz val="8"/>
      <color theme="6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Times New Roman"/>
      <family val="1"/>
    </font>
    <font>
      <b/>
      <sz val="11"/>
      <name val="Arial"/>
      <family val="2"/>
    </font>
    <font>
      <b/>
      <sz val="18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48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0">
    <xf numFmtId="0" fontId="0" fillId="0" borderId="0"/>
    <xf numFmtId="0" fontId="1" fillId="0" borderId="1">
      <alignment horizontal="left" vertical="center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>
      <alignment vertical="top"/>
    </xf>
    <xf numFmtId="9" fontId="14" fillId="0" borderId="0" applyFont="0" applyFill="0" applyBorder="0" applyAlignment="0" applyProtection="0"/>
  </cellStyleXfs>
  <cellXfs count="69">
    <xf numFmtId="0" fontId="0" fillId="0" borderId="0" xfId="0"/>
    <xf numFmtId="2" fontId="0" fillId="0" borderId="0" xfId="0" applyNumberFormat="1"/>
    <xf numFmtId="0" fontId="8" fillId="0" borderId="0" xfId="0" applyFont="1"/>
    <xf numFmtId="1" fontId="9" fillId="0" borderId="6" xfId="0" applyNumberFormat="1" applyFont="1" applyBorder="1" applyAlignment="1" applyProtection="1">
      <alignment horizontal="center"/>
      <protection hidden="1"/>
    </xf>
    <xf numFmtId="1" fontId="9" fillId="0" borderId="7" xfId="0" applyNumberFormat="1" applyFont="1" applyBorder="1" applyAlignment="1" applyProtection="1">
      <alignment horizontal="left"/>
      <protection hidden="1"/>
    </xf>
    <xf numFmtId="1" fontId="9" fillId="0" borderId="9" xfId="0" applyNumberFormat="1" applyFont="1" applyBorder="1" applyAlignment="1" applyProtection="1">
      <alignment horizontal="left"/>
      <protection hidden="1"/>
    </xf>
    <xf numFmtId="0" fontId="0" fillId="4" borderId="2" xfId="0" applyFill="1" applyBorder="1"/>
    <xf numFmtId="164" fontId="0" fillId="2" borderId="2" xfId="0" applyNumberFormat="1" applyFill="1" applyBorder="1" applyAlignment="1">
      <alignment horizontal="center"/>
    </xf>
    <xf numFmtId="0" fontId="0" fillId="4" borderId="13" xfId="0" applyFill="1" applyBorder="1"/>
    <xf numFmtId="164" fontId="0" fillId="2" borderId="13" xfId="0" applyNumberFormat="1" applyFill="1" applyBorder="1" applyAlignment="1">
      <alignment horizontal="center"/>
    </xf>
    <xf numFmtId="165" fontId="9" fillId="0" borderId="5" xfId="0" applyNumberFormat="1" applyFont="1" applyBorder="1" applyAlignment="1" applyProtection="1">
      <alignment horizontal="center"/>
      <protection hidden="1"/>
    </xf>
    <xf numFmtId="165" fontId="9" fillId="0" borderId="8" xfId="0" applyNumberFormat="1" applyFont="1" applyBorder="1" applyAlignment="1" applyProtection="1">
      <alignment horizontal="center"/>
      <protection hidden="1"/>
    </xf>
    <xf numFmtId="0" fontId="10" fillId="4" borderId="13" xfId="0" applyFon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164" fontId="0" fillId="6" borderId="13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7" borderId="13" xfId="0" applyNumberFormat="1" applyFill="1" applyBorder="1" applyAlignment="1">
      <alignment horizontal="center"/>
    </xf>
    <xf numFmtId="1" fontId="9" fillId="0" borderId="4" xfId="0" applyNumberFormat="1" applyFont="1" applyBorder="1" applyAlignment="1" applyProtection="1">
      <alignment horizontal="center"/>
      <protection hidden="1"/>
    </xf>
    <xf numFmtId="1" fontId="9" fillId="0" borderId="23" xfId="0" applyNumberFormat="1" applyFont="1" applyBorder="1" applyAlignment="1" applyProtection="1">
      <alignment horizontal="center"/>
      <protection hidden="1"/>
    </xf>
    <xf numFmtId="1" fontId="9" fillId="0" borderId="20" xfId="0" applyNumberFormat="1" applyFont="1" applyBorder="1" applyAlignment="1" applyProtection="1">
      <alignment horizontal="center"/>
      <protection hidden="1"/>
    </xf>
    <xf numFmtId="165" fontId="0" fillId="0" borderId="0" xfId="0" applyNumberFormat="1"/>
    <xf numFmtId="20" fontId="0" fillId="0" borderId="0" xfId="0" applyNumberFormat="1"/>
    <xf numFmtId="164" fontId="0" fillId="0" borderId="0" xfId="0" applyNumberFormat="1"/>
    <xf numFmtId="0" fontId="0" fillId="0" borderId="16" xfId="0" applyBorder="1"/>
    <xf numFmtId="3" fontId="0" fillId="0" borderId="26" xfId="0" applyNumberFormat="1" applyBorder="1"/>
    <xf numFmtId="0" fontId="0" fillId="0" borderId="25" xfId="0" applyBorder="1"/>
    <xf numFmtId="3" fontId="0" fillId="0" borderId="15" xfId="0" applyNumberFormat="1" applyBorder="1"/>
    <xf numFmtId="0" fontId="0" fillId="0" borderId="14" xfId="0" applyBorder="1"/>
    <xf numFmtId="3" fontId="0" fillId="0" borderId="17" xfId="0" applyNumberFormat="1" applyBorder="1"/>
    <xf numFmtId="164" fontId="0" fillId="3" borderId="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13" fillId="0" borderId="0" xfId="0" applyFont="1"/>
    <xf numFmtId="9" fontId="15" fillId="0" borderId="14" xfId="9" applyFont="1" applyBorder="1"/>
    <xf numFmtId="0" fontId="15" fillId="0" borderId="15" xfId="0" applyFont="1" applyBorder="1"/>
    <xf numFmtId="0" fontId="15" fillId="0" borderId="16" xfId="0" applyFont="1" applyBorder="1"/>
    <xf numFmtId="0" fontId="15" fillId="0" borderId="17" xfId="0" applyFont="1" applyBorder="1"/>
    <xf numFmtId="0" fontId="0" fillId="0" borderId="0" xfId="0" quotePrefix="1"/>
    <xf numFmtId="0" fontId="15" fillId="8" borderId="11" xfId="0" applyFont="1" applyFill="1" applyBorder="1"/>
    <xf numFmtId="3" fontId="15" fillId="8" borderId="12" xfId="0" applyNumberFormat="1" applyFont="1" applyFill="1" applyBorder="1"/>
    <xf numFmtId="0" fontId="9" fillId="0" borderId="7" xfId="0" applyFont="1" applyBorder="1" applyAlignment="1" applyProtection="1">
      <alignment horizontal="left"/>
      <protection hidden="1"/>
    </xf>
    <xf numFmtId="14" fontId="0" fillId="0" borderId="0" xfId="0" applyNumberFormat="1"/>
    <xf numFmtId="0" fontId="7" fillId="0" borderId="0" xfId="0" applyFont="1" applyAlignment="1">
      <alignment horizontal="center"/>
    </xf>
    <xf numFmtId="20" fontId="10" fillId="3" borderId="29" xfId="0" applyNumberFormat="1" applyFont="1" applyFill="1" applyBorder="1" applyAlignment="1">
      <alignment horizontal="center" vertical="center"/>
    </xf>
    <xf numFmtId="20" fontId="10" fillId="3" borderId="31" xfId="0" applyNumberFormat="1" applyFont="1" applyFill="1" applyBorder="1" applyAlignment="1">
      <alignment horizontal="center" vertical="center"/>
    </xf>
    <xf numFmtId="20" fontId="10" fillId="2" borderId="30" xfId="0" applyNumberFormat="1" applyFont="1" applyFill="1" applyBorder="1" applyAlignment="1">
      <alignment horizontal="center" vertical="center"/>
    </xf>
    <xf numFmtId="20" fontId="10" fillId="2" borderId="32" xfId="0" applyNumberFormat="1" applyFont="1" applyFill="1" applyBorder="1" applyAlignment="1">
      <alignment horizontal="center" vertical="center"/>
    </xf>
    <xf numFmtId="1" fontId="6" fillId="0" borderId="19" xfId="8" applyNumberFormat="1" applyFont="1" applyBorder="1" applyAlignment="1">
      <alignment horizontal="center" vertical="center"/>
    </xf>
    <xf numFmtId="1" fontId="6" fillId="0" borderId="20" xfId="8" applyNumberFormat="1" applyFont="1" applyBorder="1" applyAlignment="1">
      <alignment horizontal="center" vertical="center"/>
    </xf>
    <xf numFmtId="1" fontId="6" fillId="0" borderId="27" xfId="8" applyNumberFormat="1" applyFont="1" applyBorder="1" applyAlignment="1">
      <alignment horizontal="center" vertical="center"/>
    </xf>
    <xf numFmtId="1" fontId="6" fillId="0" borderId="28" xfId="8" applyNumberFormat="1" applyFont="1" applyBorder="1" applyAlignment="1">
      <alignment horizontal="center" vertical="center"/>
    </xf>
    <xf numFmtId="20" fontId="10" fillId="2" borderId="19" xfId="0" applyNumberFormat="1" applyFont="1" applyFill="1" applyBorder="1" applyAlignment="1">
      <alignment horizontal="center" vertical="center"/>
    </xf>
    <xf numFmtId="20" fontId="10" fillId="2" borderId="20" xfId="0" applyNumberFormat="1" applyFont="1" applyFill="1" applyBorder="1" applyAlignment="1">
      <alignment horizontal="center" vertical="center"/>
    </xf>
    <xf numFmtId="20" fontId="10" fillId="6" borderId="19" xfId="0" applyNumberFormat="1" applyFont="1" applyFill="1" applyBorder="1" applyAlignment="1">
      <alignment horizontal="center" vertical="center"/>
    </xf>
    <xf numFmtId="20" fontId="10" fillId="6" borderId="20" xfId="0" applyNumberFormat="1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1" fontId="6" fillId="0" borderId="29" xfId="8" applyNumberFormat="1" applyFont="1" applyBorder="1" applyAlignment="1">
      <alignment horizontal="center" vertical="center"/>
    </xf>
    <xf numFmtId="1" fontId="6" fillId="0" borderId="31" xfId="8" applyNumberFormat="1" applyFont="1" applyBorder="1" applyAlignment="1">
      <alignment horizontal="center" vertical="center"/>
    </xf>
    <xf numFmtId="20" fontId="10" fillId="7" borderId="30" xfId="0" applyNumberFormat="1" applyFont="1" applyFill="1" applyBorder="1" applyAlignment="1">
      <alignment horizontal="center" vertical="center"/>
    </xf>
    <xf numFmtId="20" fontId="10" fillId="7" borderId="32" xfId="0" applyNumberFormat="1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10" fillId="4" borderId="22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/>
    </xf>
  </cellXfs>
  <cellStyles count="10">
    <cellStyle name="Besøgt link" xfId="5" builtinId="9" hidden="1"/>
    <cellStyle name="Besøgt link" xfId="7" builtinId="9" hidden="1"/>
    <cellStyle name="Besøgt link" xfId="3" builtinId="9" hidden="1"/>
    <cellStyle name="Data Labels" xfId="1" xr:uid="{00000000-0005-0000-0000-000003000000}"/>
    <cellStyle name="Link" xfId="2" builtinId="8" hidden="1"/>
    <cellStyle name="Link" xfId="4" builtinId="8" hidden="1"/>
    <cellStyle name="Link" xfId="6" builtinId="8" hidden="1"/>
    <cellStyle name="Normal" xfId="0" builtinId="0"/>
    <cellStyle name="Normal_RLOG" xfId="8" xr:uid="{00000000-0005-0000-0000-000008000000}"/>
    <cellStyle name="Procent" xfId="9" builtinId="5"/>
  </cellStyles>
  <dxfs count="9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/>
    <cx:plotArea>
      <cx:plotAreaRegion>
        <cx:series layoutId="regionMap" uniqueId="{4340BA22-456F-4C8B-B01E-7B7641EB61D6}">
          <cx:tx>
            <cx:txData>
              <cx:f/>
              <cx:v>Antal</cx:v>
            </cx:txData>
          </cx:tx>
          <cx:dataId val="0"/>
          <cx:layoutPr>
            <cx:geography cultureLanguage="da-DK" cultureRegion="DK" attribution="Drives af Bing">
              <cx:geoCache provider="{E9337A44-BEBE-4D9F-B70C-5C5E7DAFC167}">
                <cx:binary>3H1ZcuNIsu1W0vL7gYUhEAG0dbZZAyCpMQdlVlZW/cAoiYl5DMwLuDt5vYb6r429A1KUSAiiKDP2
K7v8qUGUiw6cCA/340P88675x124XOTvmiiM+T/umg/v3aJI//HLL/zOXUYLPom8uzzhyc9icpdE
vyQ/f3p3y1/u80Xtxc4vsiiRX+7cRV4sm/f/+if+mrNMrpK7ReEl8Zdymbc3S16GBd/z2ehH7+6S
Mi56cQd/6cN7axFHizx4/25xH3mx5fEi9+4K+cP7Wb68X8b8Nsmd9++WceEV7bc2XX54v/uL79/9
MvyeZzq9C6F2Ud5DWFUnOtNkXVRVplFJkbX378Ikdh4+luQJEWVRFUVJUyRRJWzz3R8XEcQPVWql
0uL+Pl9yjidb/XsgvfMYH96fJdXynhcLPPMr7+KlF+jxxFy/WzPpH9W6XL2bX3ax+9c/Bz/A2xr8
ZAve4at97aOD0b1KwnAR32/e7jGQJRPGVIWKksiILGlM3UVWmqiipEtAV6cAn8qb714je4hC46g+
Sg4Q/er/9Z+Hh9z5BGv7UeQksDz768+cu0kYbd7oMdBUJxrTNabp2K6izBSyi6YMNCmTRFGViS7K
/cdrG7FG8zCVxvHckt3B7ZU9uiV2Eqga+V9/xvfLnIfLavNyjwEsm8gUiImiJqqUEpHuAKtPdBhf
JiqaJFGiqiLs8zawB2s1ju2u+ADej0l+77cvbNldyZNAeMpv/eWxT1dCVZyuItVVDTjunq7ahKhU
02GhKfwLiUn6LriHKDSO66PkANKv7f39Sw7Go8xJgGnlCwd2ePNCj7FT1YmqEwk7VVapQhjd3alw
lSj2qSKK+Kg/cgcH6iEKjYP5KDkAc6+L9Ch0EmieBwteCEYOF2n5KqR/g/tmLMJwmZfpq7rtOp+v
eOZMESVZl4mkE0VRYRx2PXOF4ryHaZFERZVUrMadg+EQjcbX29PDvGXBPUmdxIpbn2+37eatHseA
4DDQRF0iivj8qO9jLQmBmA6vnUhMp4PT4CCNXkB05bv0D/MmRB+lTgLRf3OO+PlVPP8O6+GFYXnc
4E+dMEVSmSRhNYn68KzSJ5Kk6Pi5LCmMqHA9Nq9lHS4YByj0wkrbSA4W2j7H4/HbTmOZ9SfBX3++
Hsr/DQvtLAl5sbzNkw3cx7BqdKJQWX3gh+iQZ9Am8G1lipBUo4QRKg6s2mEqjS+2LdnBcrv27osX
Q5ctsZNYcbNF/Nefx0RUnRCiykxUFa33Z59HLaKiyzrYBkXTgPvA83hdnXE0H+QGSO4zHA8SJwHi
X/8Do/EqiH+DzZiVIG0PUO1Nnq0mqSqoLIRK2tp1HXi2DEyzKFE4SiC9BpTHIQq9sMI2jzJYY3sD
qcevO4llBlbOXwrfFginjh6uUBV0BngsXYJ38TyRICODAOpSoRqYrJ7m2g5XVnq9O0ivcWyHf+At
EA9lTwLpebi454vm9XD5TRsXJzgSRbKElMEYCU000CPYsQx8lyINGJCDNBpH90n0Lbg+SZ0EorPF
os/+Cb1z87NFWmy9gY7hw6kTWVEZ0ENCCFSCPMgViRPCwEHoTFFBgKn60CK/QbFxfJ892gDm/V7A
4LWcBNjzMPlvmGjYaJy9lCmarPX7c3Du6uCjRSIzVZXkQUx4kELj6D6JDmDde/A+SZ0EoH02Bbv2
dQLiTfYYe1VjLzHS4kTUZQ1n7jolqAy27UEajSP6JDpAdN9GfRI6CUDnuXfLg6Q6ph2mE2QCYWil
3t7qcp8Q2t2h4HMYEkZE1RgKM5TNd69pm4M0Ggf0SXQA6P4t+vgKTgLRs0XI47/+c+QtioQ9uFyV
4fhc0x+7iKIIQ5V0JH91Ec7TANGDNBpH9En0LYg+SZ0Eoqv6pNwLuLuojuowsQl2KZgtsCAUVH0f
o27DKk5QeQPuRJYVUVOIPoh2DldrHNuB/ADg3s6+SH4NRE8C5a9JeBDj+raTdcVqiohWJXVVT7ON
rzyR+uIqXZNVrAOiDrbtIQqNI/soOcB0T/HUo8hJYHm2DDkKLo+cuse5qigELi/OVBDR7Jnni9JH
OEmSSChDvcYAzgN1Gkd0W3gA6t6zdVvuRJDNj1w6hSSXrIKeVjWZUWUEVYKyKabj9GVISwyj1rPl
q/q8hOha8G1ormVOAsk5iAfUSR+dWtJkWFuZESINy+CQG1cJiCXsYmTIxWc79CCNxtF8En0Lnk9S
J4Hop760/Mh4wj/C5pN0mNxhUlASJ8ARhayEgC3umafdQOYAdcbB3AgOoNwXlW5ETgLHy7/+dI4M
Y8/pIy4B3yuPhS+SJmNPUgoTjKTgwM99XZ1xGB/khii+XED+IHASGE6d5f0i3GyI47C7IA2IpPWO
Kujb3VAFrqwGc6sjXCEaEroD2u8AbcYx3AgOQNzr82xkTgLHM/SuHL1aHES9CqoARcMMGVLUm+6A
qU8I6D5VR5MA8quqPmT8DlNpHM8t2QGk+6zrltRJgPp1ER0/Ga701f+o5twkRrcjTTAJmoYSLlXF
DkWQMuBwD9BnHM6N4ADLvYUzG5mTQPLfi9tlnC8WxzW0CCAl+KciA6cHYzvcnfgADVkobkBRryzh
4+0c+EEajaP5JDrAc9/efBI6CUAfmK0778iQoiunr1kQweah7Wq370qfIK6UUPSA01XsCdxdRA9U
aRzTbeE3oLotdhK4Ik6PwQht3uwxHCI6WdW94qyU0Hw13KcaWmJRpwjegCEfCoJv89UPvXQH6DOO
6OOTDODca3QfhU4DTNQHH1Ye+yayFmlO+EQE/J2I2sRdswvuQBFVJEmxgSX5edbs7CCVXkD0SXaA
6V4/d+srTwLVT/dwdTe75BgbtO9KRwmZDnpglTTbtbqgDySCPQpaD5gi+7356vUGfV2bcTAf5AZA
7t2cDyInAeKZD9I9P7KlRZ4M0co6BybqyqAJHd2tiD3B6kkEZyxyZYhNtz2iw1QaR3NLdoDo3vzY
lthpoJrkB7W9vMncash8gqRlCviCIe2uTzQUECHlTXCAKgr+a4DpAQq9gOhGcoDn3h16thE6DTQr
7z6p8iNTfNh7FF3mmkpGa07QtoEybGQ719Z4AOchGr2A56PoAND9Z+ej1Ekges5dlGRv3ulxzk6E
oAwdhGjRQBHC80JsdIuiIowCThmDQQbb8wB9xtHcCL4Fy43MSSB5sYiiZX5bOsUx0WQTCXweIksd
qWk2nPuB+LOvPwA9DxIeHP1wPs+BOo0jui08QHXvEbotdxLIIrsArujYJUQq5gWgEhezHxTQ89is
O2RRn/HsP+/Lw3RZ1tSBk3ugTuPIbgsPkN1re7flTgLZq0XsLA8avPQ3dF4ZSR67Rx8jBGKjL5rQ
FYKYeMBQSmSCoKrnPlBiKmuoXtuYsoe+4EM0Gl9yTw/zlgX3JHUSy+0G0RUacO83b/U4xz2aNdFL
9+BsD+YHSdIEtS9yX9hEyKpkbfPda0QP0mgc0SfRAaJ7atWeZE4Cz6tlVHmvM5N/g+3oeX+/zPkG
7WOsNLCmCNXRlknRIPRspgBIGTgo6P5CNdYm+bEdyx+k0fhKexIdrLS9kd+T1EmsNTzr/TL8iQmU
x8QUM41EBUEARSlOX6izW8fcu5eoukJ9M5LOI/nkA3UaR3VbeIBrD91LY6q2xU4C2I/oOCgw7PK4
sMoKipYlDP7oq6v6WVTbSWUcCn2sgIQW+khQSzAo2zlIo3FQn0SHkL5cvPMkcxJ4Xi9yb+Es858+
6vCPCSqdUEUjqNR52K27oGKvgivHRCgJM6OQg1YGgf3hao0jO5AfwLs3IByIngTK83xZvU7D/Q0n
/7e//m8eH31uFah5lKGAp0eSjTzLr/UVR0jDoFSwJxLJZtGvXcxDFBpfco+Sg8W2N0Z9FDqJZfa9
H+OGqc9//Qcjodfu1DFcOXAPqObsq62lFUX/DFEFdbkyQgrQ++vq3W1X7lClxlHdkX4LsjuCJ4Hu
VRs7t20/jiM/PsJ9chTuOIp2e9du97Do2aXNelrv0oEq7y6TKCrj/RZuHN8X/9JbsH7xj5wE7pdJ
eH/kRCtmNmnw9TBkS8aAjmGVLwpDkawj6EKVwCX2hUy76B+i0Djaj5IDdPe58I8yJwHmp3vuLnNM
59+80uMY6H4Sh6zDS8cMv2dHLoa39z6ejoY2ROTPhrcfptI4oFuyQ0hfduG3hE4C06/rWd/9uJVj
okomQBVXKegypiRp6E7bCcvgwYPHg+eOwm44WwjbNt+9NtGHKjWO6470ENk98faO3EmA++/wdpkX
/PgjNzEaCQwKwWyz55WifRWaKtG+Bk3EeCSMUdoF91ClxsHdkR6Au9db3hE8CXQf6l8Dzo8+UlXD
zkQmTnwcz7vNqcgTzPTtfWaNoKsNmfVdfA9XaxzhgfxbMB6IngTKX0NQLOGxWxaJqErwmHEZjsTg
Re1YZ2RSQKXhMO774YhE9QG/cpBG49g+iQ5g3ZNJeZI5DTyDfrR7fuwDt+/71yQFVyusI9ldSFF+
KKM4EZXBikr19Yj17Tj364FKvYDqtvQAWJDYL8+n3fnak0D3GkV4B4wQ/RvYskfbCJfgqK5eX90B
J66fkrtZWrunBcZMMIIbfeC/P+9nP1yt8bU3kB+svr0ewUD0JNbfvAzve9NybJcAV2yh71nCJVqY
StD7fMMTA+E4moPQ2KeigHJwYBys1DjEu+IDhPccHLtyJwHvzersOHKuG3XroFNkCZV1aH8fEKSY
rIcPt/iUXWfvEIXGUX2UHAC698B4FDoJNPtU0n+hdgFhmYTp9FRGD+YInhhR0dcuYIoMUTCfeBfP
w1QaR3RL9i2YbomdBKoYuv9foLgxYKQfTLse0fXM+vb34aHFD4WzGvqnsYW3nbtDFBpH9FFygOce
o/sochJY3ixvvfCodCed4KYBRNYaxfSCvi5x5yDtW0pY3+6loG9awR06A/b6AH3GkdwIDoDs996L
A/Q2MqeBJLIQAaqb8S/ha4Db7446JBHRVz+cFlVjuEoCmxEO0JYPrE0AJhgVXHu4mrA3HFbR1wq+
QbcXEB75IwO09x+tI/IngfzXwDugfuENXWEU9eowtrpG0Vny7LoyfTWADzMs0BK2uh9gsIVfV2cc
3we5t0D6IHISKH5b5yk2J9sxMk/IUSgUQ8IJasPGLn/RcGMlBneJjElkncLYPlUPUWgcyUfJAZb7
EomPMicB5vel3192vX6dx4ASOWHWX9ag9K4to/0VgVv2F5eAKXCL0ECNe1gw13/YRv26OuNAPsi9
AcYHiZMA8QbXquf86AO8MIUWRyUiTjRnDLuokVpCdr9vzsQUU1VGo+ZmET3U+B+k0jiYW48zAHQv
ibQldhKoXi39A5pu/wb+8mu1jFfU1gby49iN3gvXMD4MvfvPO0hR6C9SJEokdK6pfVJz890PaeqD
VBpfbluPM1hu+46BLamTWG2Xiz43fexcSM9IvzCOU8JFEf3l4ri2CYOrnuWmD9RnHNJt4SGmLxeU
bEudBKZfvTBYHhtSdOQgI42akVUOYdhCqk/6QgR0kCIZjQ07nGN0mEbjoG7JDjDdG01tiZ0EqDe4
5/O/MI4BIxyphrlUGD4/cu0zfDUZk+f7GxrRvTE86w/RaBzTp4cZQLr/pH/8wpNAdHb0G9NQjtnf
0N23YI6V4eI+eUww6q/qXV2ptnuUvqrNOJJrsQGKe9jJ9e+fBH5ny36S9SEttn+Ds3aJsrNl5B1y
h/0biBdEebAUKNeX0Z7RT/jdifL6tkwcAchCIhWJC5/pwFs7UKfxhbYtPFxue0oKt8VOYtV9X+T3
+0vl3/2yeoPOMrlK7haFl8R8+IN3IX5eIFb78F7t+zPWearBuGYNZd4yxUmPc30V1A/gfF2TcSQf
5N4A4oPESeB3hRbMA+pT3rAp2QR3FKDEA2ESijxwz+1wU+rYreC+EbTjMk2UJW2TaAeoM47iRnAA
4958xkbmJID8jswNGPtj+9nqpJ+OhVH3KN0eaYCTUNaNdqo+VkbbFMoDd+E8VKlxTHekB8DuOdN3
xE4C26/Fsjr29YkYh4/bY1TU5xBU7u7mp/qKbXAgKPSkqAXpibddWA/QZxzRjeDhYG4kTgTHvDzu
tFA6Icgp6RKqrUBhDAcSauiVQQmAriloUO0Z1EEhwFfchP2KPi/huBYc4Lg/An74spNAcrao8uPf
gAn3hqKtSdIwomDkYj00Iis4VzGcCLfDq4MuioM0GkfzSfQteD5JnQSi31yPHxI8vcETohMkmZCT
QFEHbOmwk03DwKn+ynDMpMLY0Odjzg5RaBzPR8kBnHudoUeh/5VobmcOdx7g/RvDDzrBJgS9BA4K
tRtoJ93xXvUJkETF/KqbaXW18O7BaG1Gt7yszzhkj4I7yn94//hzjydmUsZF3ppJHydZl6snG4Ty
//rn4AcItQY/+QKL394seRkWK1W24rLXPnr3knI760z+8P5je3w3FJVumKiLy4H7MefDUV8iJoDI
hPSTeTG8DWXJu7AcoM84LBvBnQf88H5fRmYj8tK7+l8FJNLT4ZGje4Cj9I0nuK7n2T3soO3hw2DS
Fq4MppicPby38HV1xmF8kHsDig8SJwHiTcIDFC0eGUc4nAjykSIFYT9C1eP69b72QuwJ4Gd50oM0
GofySXSI5ssZtSeZk8Dza4IrfzcG7jhJb4Lsp4b+XdyB1l8KsnPmoftPVYEz6BqGycrPxrG+rs44
kg9yh8P4IHASGP57ER77iGQT8G1ozYAFXeW6d8eeoOEPRQs6mnhXPR09t7rNux2izziMj5IDIPc6
m49CJwHmd+/YWCKsV3EHiK5jhjkqmwaDzDHSBKEg6k1x9wuKx0HQ7YJ5gD7jWG4EB1DuDes3MqeB
5JIXrtcPMz9oMvKbYkHcxgy6DTVsiPFZP3t+pyAReSwUI6L9BldSrrsAtrfn9x29+AbuUeP/ArTD
vzDAeO92ffb1JwH2vxe5W+5/l28OHtEz1w85QSURyPC+PGwLZOQjcXdI3xiLGvGedx0Ugh+gzzi2
G8EBpHu37Ubm/y+SL8eijzlBa1EspjHSge1WOLr/09VbQRw7EN0pJ955zs3+Ob//8L7nRB8zlP1f
2DkXH+Pv9W7cCCwXvPjwXlJxQwGDF4xq8fW2fv+uxj778F6biKwvLkadOOidfijV+3dxkhcuEpwM
E0jhTOnwuFRMpu69LZ6Uq48IPC1kWjBREN0CrGflN4/2OQlbZytz+vD/7+Iy+px4ccHxnTAp6frX
Vmr25gYXKGAyIeoVkYnT8UXp3WI1hxq6/x+FBDbmdTSiKXRde5ElxffaD5UzzlTb1ONKOsuEblHF
YTezbenCr0PHlKVvGOPNzvJCsIqQ2heFmHziRaGZbc3MuI7KKy20qxlhwWUZ64UZ5lE3a8rsWvVS
d0ozP5KNSI9mjpK0Z2Wm1YaczePq1oXnYmaBdlHpcT0tEjGa2s5vCo27GS/9zGg7b1qlbT6vWu9O
ib/LsUnbmM9kLSumsp7HZqUnl0EURwbnVLaI4nhWWHX2RZBH3PRyrTVxN09nIZsxF5vMvlClOD+X
GyYZscIv8sZuZxkrq2VpK76RpoFB/OJHoJXaJWk/6p4iXUm+8BHZrsaIwq4xuq4sppVP7toyrj8H
3edY/y4H3rdQscU5UxXBULy0mLddkBiCby/lWjn3FIFbcijn52rDo2lpmyor7M+iWBgaDQSDF/Ln
rdU4AnI/W2ULZKRRQewruEIK6VSwVTJDtnUbZIHnbd52smiWqXbp5J57XkbcKAibOyF1TU3y/Y9F
EiTTkl5GLsnPaWAbrR44Z6qYFmaTsMJUmuxSajN/Wlc0MRxbU868VvnDj+0fmRI5066IVaMK5XYa
c/umTJNi6mvFF6nLEkOPmmJaBP4VFeOfWlWQKz0V/ijcMjGIrX6mHadmSzm99jXNTLk+s7lnJgn7
6LHwN52Gubn/hTBx8EL6rDNm/INAx5UhmMiJ1sjtF1IkrSSEYpiZLHZ8ww3CwlKFNjfCWrjVtA5g
KdVSs+vK1N1INdtWjMzWayuzszUr0wrPagK1sJQilbEqBdmM/NDQWKLPazUxaNXI0yIsra5wW0OP
ndaI1NIqNTk0FKkUDaFUA6vUwyuVRNlU+1YniWKs/kEi7hs1CbBBgooYIvutqxN9qtalY7aO7Fgy
aaMrNW2sut+T1Gvz85pmokk6lpkBET1LY/OAdsW0rDo+V1yA6kefO+ayqef43YyEmSF3YT0jGblK
dDGY80axrTbJ7stAyb+6SGkYtdeaQp03V5lQBGYt5vPabr5wh+XnThPav9Mqd02a5dl8PzB9p+LO
Su2BwbRtMOFwWkGM43DcBoYIDvRzaWp2LOhmNfOEaZF9c3ndnaWR4FlFxKUL0oTuZarwc7Ukps84
N5nq6nPHFacs1nXL0etynoTOdS0qF5kk2J9J0gQWotbKsDssbcUhOVZ1Xkz3q987aM/UR50RhpOh
T7q/M2pXfZmmttTVXmauLKbsyIlRc+JbTawoBhoA+TSzu/x8tZSo0DUfa2nmJ4p+Vrgp7Jsdfc4y
v7J4FZy3fjAvfEJM7hTFORWr8/26qv2mf7L8TJREDC2X4VBilg/qJFlvNLYsv8+VstHKKjXtsMbu
FyVDK6XQVJJENMSQfa9VqTIdzsOpTK0OtOsZk7Pf7ZQ1nyU/+Wa72UVXid1M99LIDDpBsQQPllpw
QkuT28hSVJcbWaz5pqryzFDdwLU6yY+sLLKSYJq0WThtuvT30E6ruUcDI8LoqPMkShVDEJJqrglz
sU2wCESY5zquzKAI9HlV3RZt9IeTUTpz9fRG6g2ppMRfq8brTD8onakS1tei6hZXgsa+U5r7RizT
4kxI4nvBca+FSiznkhbEVpbyyNj/ViVEVcO3iutq+h5cRFz9uOndt6p1alc6tleYbQPF7FSsTL+T
p60aBGZHy/yCuxe2qxmhEUZZNVWClpmB0v0RJoK50lVTsEk11l12ujCVY9V6RcER2EGtMtKbPlya
JA0OfI/QxiEt4+ZKt8x2E9gsQgxbqKeCxAyByKVVpaSa2bQ1XbdUDKSv5AvEoTBxdqQYPNe/MS1e
hpH3exoqr26ifo8PFiYut8Q8ZVC7qCkhYCG2F2ZV8zINvbA2C+rC7PLgZx14rhl4jWGXXwIlVKa0
yKlBYzE2tK4OZqodpGYa2s5cEZa26LZT1qiuJdftK/D2Y2Gf6UYxW7K/6VhBrcsAXqp5No9quzSl
JLuGlgXMu8anYpVNQ+wzeEv1NBN5bSSK+MMjuWLoit9OFbtQzFCQsrO0dkpDjvyPIGGEeRsyxeIu
1WfU/9Vxy8tK6QJDVrvvr6AOf3WoN66dAAWLFGNfGzc88PS24HZOSpPRVDBdrtcmLuG+rnU9gwcW
qnB25MpKbSE9U/Typ6kqhf6KcZRHVh7KCwiGEaCPHSmyAa5Z2CVpVeY4U5NvjapHc1bCXqSl9M1W
I8+gpXxRlB+FSsqvskSZp5o6q6G36TdKbshyU5m5loaWH7o/WFg0nxmr7Yt+MSZ6JF1kjF9KpMzg
o16G/flXKDwyXaKYbvDKk/QX5g7eJtxlEKH9nWKgV5T+SbdMZyexuohDrFDNl87dWA8MJ+b6nJTs
Y10md/A2z6mNH2QFg4cTF/Og7aC9KhfT1c+rwLYN4qif69L9UThqasYubFtSqvcCTKKR9161nNa+
IdnwnLSw4JafNkZI8sjIs0g2pUpvsFXnQpPeFYgfDNGNqUltdpcnHtzlBEYx1MiVKLi5QYtPkdTU
8AzgoIROdkdKxzW7xJ+xxtfNSoz0eZt13+yWO19cWwqmRcOJlSfpsiTUiD3OLS8ICkuOxW8rE0Bt
wQh5HZwzzY0Nsc2gXwvD7YWKbAhNUJupnHazqO6+27o2y8VANhXidLO2P9bD1Jl1dt4alZB8SQT4
MUwtZoIbMVMQZAFOlvpHXCnSjSd19u/csecJyfxrx8MhH6pA1bcrwShLNZsLxfUK7LxxXSPt8LC6
kn9JW13F9+XyK9u/n+Q+BB6F6jB3iM01DE4bGE+8et+Xc9qYSqBWphgJyZWU6ZcCwquraOlUzk3G
MvIxirVbtSbuhdzYrlEKRqMo1SzhvJiqCaxYRbvzWOy+KYHezQLWmlWB9+bJ9hfcHPPD7xdLJALG
AE8Al6i2sla8l6rAM2Jfv25JjpNFDXwzKztuVHJXGg1t7ald20bXH5lVyjJDQ9CV6HJlVrYmWWlL
6lfexoi3g0ZoTEyGZZH7OzAHb0MvCifRk6Qw86BtPpacRVNVyT7aXWysFnxTu90sr52FrIWlESqZ
b9CGeSZro1stUv1p2qg/1JBXJu39Ny9ic4FkhpB47JVTTx3xdjB9lKIKSkcHFypKB8YnxAMQuwlK
syvK1mp4m5mrhaNrNbfQHLRwifOpE+wzScuDS79Op7XOSiNOO+wNv/wUOvFifZoTjxuhEN3z8GwV
xSlKCR+8u6ZVkM/jIE6MQkgCi7D2rhFIYjQdaaadWDozTti0sjNmScGviVoAHkGkRto4X1dbsItS
d16L3b2jIgRLdA6X0TOUPCafBK9IzwKqphbtppQXZ3gAbgl6s6Bakc7bljLDF90LEgtzBwHD3Pcd
hvXZzuxQSKZRYHSRKbI4tmhYGDL3Ajhlgmtxrf4iKq1VqzippDiuz6XSzaarFSg6qWTkbitcOwG5
ZWVaGoIsf6rrRrpqk5nitGbDQu8K3no+F2ptKpLwvMCsrysa6Wd5G9Uf09iAt8+sDDcy+HJYXngB
tSrN5mZCm8qyYzE1CKy3mVS2ehHy5GsgZKrV0bCec0c2vUxrZwFcqETKqSXJwa3rw52Ton6NhyQw
y0j4I4p9cikooWsKFVwDHqjtNNBD0XTinxJXGytIm9ZqFX7jcrhWte8vhDC4k+HdinlF51notbMu
1H3Dq+piarvFb3DCf60DnpmNLIEk8PJ82tbSr5XcFlMliUODaHFpKaw4c1RuX7hCPcs8iVhCkTuX
tGh9xMfiN5Eg6ndIYXEb23RlN2NZqOZxO8+dyr5YxZdN5/IZA9eieqYiVM13z3OmleybgZsm8DB8
Q4lgXYVK8K0wIT+qPNPnso4DYeUtJoEmTouCG2XDIsONpchqW9AO8I9meYPNHxRpMXVabuhlzmar
Jb8yLUIsCEaqx5+73ngzm3zJCljqjnuJUbpyYkaen81K376UaniIWShbXIi5VQlgPPT+QGr7+ClU
ZbOQcjJf7eBcLoCOhg0eRNMGZsPU6G3iQgOl1xiR5bSg3r3TIbCWApBOmpieZb2anNAbMawsL2qy
adzHAEGe3JYh4UYeR9CGwpbpzWedwx+N1QqPL2qeAUcGX5iXCFREkVtBXsz8LL7SK188z6oA76B0
Y2u1lbRO+RW+Y2AqtE4/pQ2/Kyn7Q0qlyPAEXzhv82pKXGyDEtbKElJ62cZlZihqofwqN/KVn3iC
lUdQ2gOcNzHi8k9ZpMyzWvsUUCe6UYU6++w3d+DorhADIugkYmYFasenvp7UZqt26oxWX5y2Uyw8
eDglSvAjIrE+17rsY1CV0llDNA4/oc4Nv/PnZew6M9ejzFpZ0kbi3UyRVLOQi+pScLNPMW9a8Eop
Vjc1gqpF7NN+WhFbrAnjuW57vmk7tXRl5za1NC7dth6YBoFinUda6hi+14Ar63EVqsK9EnwtxUIF
OszOHIv4HjXkgIMOQW23mSWCcl047jfmycLcT9OZ1CBwaAqHmjCK+L427b0Jp7XKRkUACCIF/AnX
jdV6idx+q6TeuWq7zTS0VcFyUoAtqneOKJD1M5apr887+zeP69q09JzrwJY/x7hQ7UovU27ZJba/
mtSyCdfxC+u6+7KVibn6BTBSwlRpbtLM0ee27VSwcyIAdLHR/bL0jVzpyrlOitTwrBJh7Iz3u7CW
SqxqRTxTqXtP2jCZo1MIS7jit3ACsTIT/CYRLllgz1Ipty8ELb8ou5Rd6GkG1qanYaqoiQ1frvmn
iAmWTyLnC0tzQxXSGCEpE2aO7s7UgndnYgt+R6hgoZVqKpapbWZci87KErBUiaRaVcKv2lIn00b3
9DmjCux9KOZXUqN8VUrpAr9oSln+dcX8YKZQBZcJB3DUFlZa6flHRQNFKZZG0HM9EaygIHqSkSYy
3rbc/tFFgjYvYg3/8OwbvUkuXbViZ07a/S66bndR5I1kUtFpLD1zi5kk8KUWsxuvhhpSjTNa80rT
p4U0s8voN496f/CQTFfmLOHaNZFDPH/vv3iddO7I0qxFDet0FdSvTMCa+SCf4s7VLgvmpGblFrK5
2tEx7IBQ83rGXezvWCpzwxWjuxUTFOcJtxoGS6Z5lj9HrXM7E+RQuuW5X8ybDtwtjsuVsVsZx7Si
34JUY2YdVJ9W7okcqd48DJUfoRtfJ5l0k5QazoYAUEhqZCSh/bFRSWCtCJqVxSAwI7A+dX7uScU6
7HViwQwR38245Dummmh3fu+iioH7LaoQuRWIRsQCC25lSTIPYQizG0SDkU2mJIsVI4vAp2VpObV9
Nsd2L60oF0yVYnGHCp6xZNX3hlbJ2tquAe6368pmVnI+E1OJmasXWohKZYgNmblFaKxOg5VxdinW
uiPd2LnumZQVxTRDAHUeUHgA0dxN8urC113f4E0XW63ALxstdK1YDP5YveSVMy/2YUfjOw5O3uaP
orRWB8cqImla5RMX62Ae1WGEr25SxGbimSYgIhd9H7vOzcDmpthVfoojVKCIEFIOK6dozBIdw+N+
fCHAOBuO4pczFjIK97XMTZwdNg+T61DPZm2oRVehllzBNrPPciGdKRUYfJWchTXe2epVgmFpYdTa
aEprdlbLUWg6gjdjOfwxDQ6Xa2TcW5PLVZGRmVbGySt+pdTHzbtcBdxKsBSYaY/IFnmc3UgwCO0C
w/WqwhTsUP6WUukHiDbwsDjASuoKppM53KwdXZw6UZFPQ9//XfBd3/S0wDVqVa+nzBFeC/afs9v0
ocIDlEOv3q5SLlfsUq+kwqxA/Zr9cLFzBcHSzPFqHekFt7X0Tvpea0GOPI839XHozvbzDSM8Cboq
ZZQuo3FXxEUOPVG6FSErqaOqfkQK064QpPuhfdmw9icJyZe6badhV2fmKneysgewE81ZV30vUqzT
rrIjQy6En6XGzjtbOHdI+b3QEd7FXaNdZG10kdfUv2Fd+WO/0n2+bQgmmBGQYmhmwWvrk37bSpdB
UrSZA3PqJF0NOrKeylqbg6Nz07kg1XMbVW5XsZjcI6pz4PogDiyR5gicSDBfUeU5jYjLp0CCS/2V
daATB6EVb7W6JW1dmmLVwLlrscPKoNKnsRaLBo1U1+SpmJlUiz/bgh2dYefnV7mYXkWld+2xMrjW
vEKbRrw1nZBFs8ivNEMRm5v9eq5I4sH6xzx/XKeD+5Kxf/uKoe1XlngF8UrPBR/GGm/e5XBB8iSL
TB7ydWAu2/wSC+Wr4PhgcqiYWHVVwaEQbD4T87Sc1ywVjBZ0NZIRMOGNC5KENfAWy0wxZa0rZzwE
O0A7urZ6PItay1brmyKDwSApucvo/yPsTJb0xLUt/ERE0DdTmr/PPtPO9IRwC5JQgwAJePq7IM+g
TtWJW4Ny2C7bSYLYWnutb+u/Kg3NTZp0rPbq26fRmFvmfTonKiZV4HdtNdfYfMXUFuG0uIdMogwx
6eeBSF8V91m5mlQgOaynY0CiS9KViUQbvTbvqzPGeb20wcWuwTVEi1QMK/b9zPBqoE4VM/1l39mJ
YlPZtujx01SWjm4gL0R7MlGU75mM8qbSUzXLvbk7mq2T2n9bhLlAr3/8/x/O/ypOaYQPKHVhpkY4
zGozWv/yEtaTJaLN8HD2TE9ybMt7CQ8shX6GNl2b4cEm55n/GKPp6k0oU7ZHj8PY8M2n5PFfrmdb
DH9bLNvZdmi1txM3ADn89/Uga+MMpipStHmNykzOTokm7ryiUTlQU4+59gWy5mk8TSTN40j/HhYN
yZlMVSthVoaezfs2Vf9SxP9H6ARXFEf1IAzBqT6gUf/7uvok7ud14hbx6BBWzkLyppFhLid3PsDp
EoWWQbn3om6o+mOTse+pjCjCkY4f6yY0RdAEb1Kn4/YvmEP6FYkuuiQNz40sTpcPGUuujVmvXEFI
/MtdBV/5j/sKWASHMIegAnzYMdsm9ZfnHCsKXZL6fSGk+8VDE59huy4b28WlStPphn5lLkyaIVDJ
xh/EHVgZLXS8/+Iab7pPyDe3ZqRiJpKICMeT73n0YRyScldlgRvOBSKbLIZwnd2x2lMe6tJv7mpm
eH/NebIxjK1+PBOGSGNP+22TR6NS1f5ia33nrRy6Ul5330J5JYnXrhR+DSVOT2rLxD5lnrM6ZaZg
qO+W4gTjEcX1PIQ8PdqRXaiAhR0MbjHbRpyt9v7Iuk9zLkNkApH5vUvywHBTNlPSQmg3j6JBY77L
F2UndqCNfTbZ+rB7qiL0r2vajHk7zTdEj9CfW4NB0oCU/tA8j/7bHkHpxL0nRFE0xbii/baEqQrR
3fb0NvvsbOlkq6kZu8ouTq6Vf+8TeRrRdGUk5Ac6eh+Z9D94Inhhkqb/TzWgaCsGr6umachRoN0q
TcRSuOh/y/0G7JvnilRwhpLKVwvPUTveVIhMfx20d7JkvIvp6BzapLlLoJ1vNsmz2cmeaBtVJvTy
UaFjcde1UorX5d7rdzEi3XVTa0H7APXl3VyE11z19QHe71AoBjkpN71tM3Ihq3+DEucwbR14McuB
zIvMebDYE6iD4et+nWGkrnOA7VC2qzo42+uSNUFbZWQIi2a2pNqdMr93dDVZFeZrJrs8iZQqIzV+
i/qoKb2omwsvnPsynvV6aPQ6lanoYIB5yTcTovmWQ9yWsiEVTudaDriNNp9q/2BVz0pia3FlpEER
BzCghnvy1ERUn2fZvrmJrq8dNmrJzaVh0EV6QJAtWA8FOjdPPhqHouEgNvwVnUBqaPNJLKTOjPZ+
Carem93DiAg2dtmYi9a7bxPfP5PUiJe1VZUKTr4N3Wc/aIYXy9ihH9Hrrx58us0C9Vqj8nzK1u6g
A/hvJDT8SJxpyTudXqNwyW5Ntp5Wn6pC1uwGY0VX7TgVfsKHMoqXqYR+znctHxkHaIZoRaFczQqG
dLTY1bAz8bmcDMm5QcWZs8E7xxoyi6zw43M9j6hLsus+t9ppnMG3+EhTWN8j3MWOlDrRy+LmqFK6
MBwvJPpKpP2qPXMVjYVrLTvta2CX9lvsIjLFCmi2pBj7fi2yIWvyvcl3lukwLkxVhPesSLLAgwfX
0Wq/Gc0MIdAwtvwHqEgtKbDeO00+9uXppuKdJbQrg82MSYboYNa1zdGFn1hI0UptKsEX+tAZN8O+
/mg7NytHHCNTER0cWSAbXFR4cBuWG+6sOZISndst4xg3vgf27snT2XIMR1y5DZ2z9Cd7n2RlNKjh
ycgLbtuQ2ybJCjL162Gl9RPsDw84i3cE10KKyWtP0UpxUcrrPt0UP+b1pTeiaHsC/ZLW8EAMZAJ1
ogzObIZWlo7Y7VbnDNfzsMve+hF7viqdrb2TUqBiR32u3bbEVi6KNCHX3QOQKl2uRP8YlmS8RSIt
wk0dRQJlOdOIx+B7hEd8DN4lyBAQCfG426O75UK57It2HvlpRXrk03kujUHfsaV+8C2QS8S0O0BD
ZblLWD7xP9Mch8WEQ7Ww4pb6RGFWs96aHCGnVwyk5dV+/yfmAlPh/msWOcPNIWqtnCDs4OimX2PF
YDENnjiYdqpzbLpwLdam3DePvRD3W0RlV7hOQgxvMjA+PDyZHF0iWD5sTUC73EdLKC7NnLzSvvkZ
rbHO9bjZfv4o0bXnNEC8gU0xAdAy5A1HMKbmGTo4fWVuAhwshpGR9TqfcznI7KKY+6Pjjs7Z0CaX
dUKXVjecl3bzU1U9PbMuiw8WrmjZ0gG9PUemFrBuC2vKBRKybFV8iX2i4N6nG9XDvMIfHzzujTmV
9VqJVp8gLPU5tGP3IgFY7XuM8vy4EEH9ECzoqUPAflVM2vs6rQiDSGCp/zHAPP3c8dq5J+fMh7gP
4a4zR2IXJ9itoxXGfy0flczr5HFhv0ai25wv8fw4JcNzU9s3Ns1rwTFNVdI5FsUeHLK5vhjuqfte
fTSxa077ujM1fEJpfolubk+tb4JrnA36k2VTqOS+nUQ5bh4MJb2EeZ+7btGR+8kfCSyLhOOhbtlk
tsMAnv1iA19+mqx76R6RVhSZCWH+oXvbPHcVr7ZSLjubELGFigYPj9lhee9rfJGWfK/F9qRIXeyP
w3HiYsC47Dkh7FEv77RrMjzQRhZNvN4CGlwSNaIeLuLXnqlaZ3ltevVGOeTJvjtHLbXFEFPI/V72
ZZQNzSlO2Fvs4LfkVMM3QZZ8F6btnRVSFMK4l9Dy/rxknTrDQEuqQPkdWhhsmsEyXDP9nxc9NuLP
EvspAhU4ad4EzcRbkBF+HSygD0plA9gQXa2fpuyPES7WRAOFsszZe1/798OCykozyvPAn5vc1kgy
dNpxnYdbjISI5inssnfWLOTiy7fdG9/38P3bUnOCnihybR6tgai4hL/HnSEqqdM15a6gzDyrsxjR
UfTx4By8AZCkMzaPNaL0Y5A08ale0k6D1JOoSaHroD4vRewkiJb87huesbmuydELpK3S2dgDQRu1
UhCQVDRF7HN5bzrvq5MF9aWDUjxQKIh8f2wtsfw0Nmj+euxxmwtVR0El0zHJEx0r5EtgHdh41Jst
ZuVS9sTUp72eYKATftPmeNqAJSVBu19ogtuDbGKXDj2Ivdte02wXkaoOGpVTTOAe9Wl/y7IHDbzr
KCnjOfW6jyR5c+Yh/jnb+dAtWbE2LUQg7Ni9a9xbod0YV2Lsc2NRNHUc5Gvj/o78OM1noFuA4Bxb
fLrpy48l6WG8Sxh3S4iHMOvAHF1cbJ64cDmAeusy4PWZCuxDayZyHcPR3QNDV8G2x0ijglmQXfEJ
a8MCsVe/tgKcmJAyheIw72YyrEoS+DUhR7Kwf9OxoHlKRXyel/oD8ERbhVsN2W1rGWGTD3xEx9r5
0u4LX6pTlPjfW7xYmw+JSS4OeS5PXYqEdX8PARB+l63zk4henQcOC1NtPvnEiVcZ255YMCVFvYwH
f37oYxDA+3vuaLzC8Bp5PjP93LuT/YxO5cL6an0PY/lD8j4rQoFysxf4NhweepLEZWM8t0TvcvS/
NIh4bxvJQYk7FW1ZbzBCytsn5Hcq7ySH12i6R7SHc8El8IjtX9vTESKzx8D363x/G/jgHBPAAcVK
Qq9savF7hAM9ytQ7CbjglWvjV7t4F79j0TEM5WvsyAuBFVmuPu5ZuxlvLkvOMUpJS6Q9pJycTF/T
fAKMddiXRqblr4SY9vifpwif37VvdOWkYFuSADQVj8FRr0z+GZjtc7VBDLO3/JnaxT/PETbyxLW/
ROSSPMPOclSI2goxqhdvpvdsJCi8TooLWfFNpg2s8li6h4GdRD9iXW3ND+umh1ks82neAord1vjs
YhKH55Ht72nfVsOmaKwX/ZCjnycemK0NONuVE9vi9q2SKpaOh/3vZ+t0HdO+gYGEZdQk5kcfe9/3
+CcZAGfgI2ByQ41bILEmKHBMg4Zu+WmvPZRlvyI+fFDfBR+cMK/U/vR7fyUDR/1IYssLZdcm11Mc
FMoMxwFMH1q75q7m8wUtNkgEVI3jmNrKeOzARzV8DTIo/Gjy3xYof/Rr6c/dKgYmyPLYF4cQGaMT
QYX1NcrtXiGCKb31cGQuqMmmXFZ63q+PtYGEiDW0FLKW4CxFnO9CYxkZkOR1PLZJ/bpLTLJph12M
KqRzVxAoMPu+0alcUoed5CYzBgKMVDXDZckjb1yKPgnyJV6+ukrKQ0jYFzsl6dlo+2tvCeNEPdQE
Ki8a0vqStQb0zBAjI29EGcFdr+ENVJJkK/y8LaLGkkk3eklb+txxtDQ0Hg6IFPV5qvt36gpV+H0L
FRJ3bR4jnN1hVcLHQgV+pbwxLffwhKiqm0HgDXaA7hjaA1knrFGgu58gpd7uWrfqBtHIeG1sClJB
jHNBR3nWiX+Y0pQc0zoYy3YwYCN8rQBkTSU1/vBAOvlzSGHRBdYpZ0KG8zROVePErIi1Fxzq3r4k
dTOg7QcjMcd3CwdgMGiDR+bWL76nzHnW2RuZYKtFoTrilbNXKf44If6CY+djDIj6Svwj9cGeKzib
PbarU4hrnlrgEZFH5AGUFygukeb7P+xxdEQNmdPSA0BXBgY40a4BJmKXwtdQt8PUvKUL6Ks6ndaD
oAnJSWBh7hhXFTSg7/s7sjLig3n03nahpJzpJ6GBOafm5C8wTZ1x60kEpaee8ZddNq3RsKL9Hp8y
izpSb6o9Wvi9sObBTugP/ZZgH0i953CkRbym3zuccnd0Uu7dmmMmgVXmLsRWLj1WuL0TcnBwcQf8
19EnrO6bbEAtB5ET5jQZkztX4RVbYlnrasUSqmSADcgza1qaeHaqde0QJk2QD4uj0Eim6mkwUYq8
Waty7nx6jUY8aM1eSR1DTvXAsZxWjnk9IzMe4XH56YjaM/Gp6BeQRVSveA22NJpixuHWRObEJj2f
GYqfBFL5uN9m449Qszr+uch4W2PI7ga9QqHi26vWwLzuulEq/oIIvoHHP4AUqeP5YAy7dDZ8DUOi
vso0G0ve8apfF3NYzGwujhM1ed/L6LC3L8pf8DhRtkvNUgFMv6u3ntzDFwINgFEHoLPwzY+mSZ0y
lvycTj3AIjkjy00ZOUYaoylCY8tAt2g3ZmGtW1p6vFV5nQrvqjMaVFM4h5tnkeUpPJ8vkSYXkPHt
M430rVPudBcvIWhJVKbOkP5IZZ8+LEP0PTIUHiF3wrsowf/ntH1MVm/IE4LdlFl/uHWQD02anqVc
fw0jPYq0DosIK+Lgst4rsXb9yklofG3VfNFg3mrTmcvK/ZuEo3Yal9VDy0t+x33CCup2yCVXuRzb
Vdyoi758PC9L2Jd+LMjRYf1jH0j8TuIdbO2bPEhrpHLOnFWNWR5SEQ0HGzSl7NgPu2HFHh3Dc4Zc
blmWV+b1mH4Ar3rhM/BQexd4mh1saqOTqDN0AhzrORwEPDUh7YMzmAoDH2seaiuveMCmHDGDg3Gm
qApWp7tyuAhzkGGsJXbbYlzlCzp+WxoP+5XXYhE7qaJoL8cnG2q4fVpbPI1syT0mpgMnMba8wZ6T
JdNflCagIuO28us1PUXou5aki74iQODsa5ex8X3tszbfN0a/dg/9kohD5rd5ODou+IVpPo4B8CvP
gS8Py/PkOD07JEp822eGQBtU09JyWN9OCqkHGyoER350qbyNsn2vke4+8c34TLl+S7ynqAubyl8t
Ev16XF9cfy1Bdt8YZP1dW4/8bewBTSWRc+2Y25z4tIavq7g2K0VDrzU5d2MXvWD3bUvSzV0Rm+T7
7Iztk0lRCpDSpwX4I/JovTIcABd37tqcwhbFmDEUdgqTB/mKqa8iC34Kf2WHxgh6NS4ikdZIXdj5
vskm78qSbXBge5kp3MF4bo+pbp3XzhvB5AT48uvYPS5S1GdfyFtjBn3sRN3la8DNUcG5zecmwnvn
L/2JIpDNzUrTImV8RbQ9AvFqn6WP1NMwe0cnF5Cj243PFrhQQs+B25Ib9zJaujHCcVT9GxopUS3S
OflibB+6enXzbW6g9EzoHOxAbB4yOp9cOfLzzPgxTOwArN+6CCfCYputO5FZxjcVqLpii7+8LNEc
g6GfEtBc4wluxXAYPZVeIjl+JEOXvvIhcY+qj5ZTyv22aJJ1uZo4vnVOHDwsMI0eVlXfRgO5zOPJ
u0NbYr5Y094a0qWPoi1aAmNuUTK7GUudgtfEReAWe0fJoOM2kxwgNxsOU5uNwPRYctl/iGV/8DU1
p475yaUP/baMGDIuMlNyddyVFYYOXYl7UF9XuhioatsdfclQTIbmhhUUnPaHtQZpd+oags27H/g5
cBJ7E6p9HlZMBVish4OQHX9hHSZ/nDkxJ75CbjaLv55jB8l3SvFCa9ZZKBf/qV7D+rqvHRP237Q/
g1lrIu+gR/fXkDlgd11k5MgX4wPH8Sy500T2Ph3pfN9NrSl33iRuJnOYsQam0Hce08GRxepm6z2l
LaD2un7hNHXfFfKajIE6oTX37lfdPto+bs4Gs2fI7jZ2ApfehtOEgZMxOqVkjbelcR4IHR5hHr2O
C55J01D/ObDA2fzvK0iBhx1nm7Qip14rC0wpqb8wQO0F5S8UCP3LELroTKxHj2s8ojaukEqi4/wG
HLS9duhQ4NJ5Re+m/ttMZVQ1/XxqTLaAQ9XlLGt1kE3fFQwM5ANc52KbjrrAF68sgSif/PqQEq7y
ZnTquzlxz2NWd6WOtPNoXHKYlP4JjzgAze4V7pKQu1g6L52Mf7eUyrvFiPjJC0dYiNNdYur1jgtD
4PT0toomEARrivehD91rIph/gR0QHST6vcdGiNwOdXcTSA9u+8+kQOOpu5YdRbwRDzvsYF0gn2k/
eHeRJN6dz18nQCFXGsX8ZnQAxEvM+ANBv4Z52zZrOS4eajf6gRta6gPSXYSmsXKPGSyMq9NrNAOg
O05GQ4tT0uZNZ+dHCoduDJvzosa6itefEZKz+4k541k0/pucdHjzwAQcWkx1Zs30XbkrfehM4oNO
5qZo8cni9/gMcVGGuk+KZKrrMnCjEK9gMt+ms2fT4RkyYHxeFSsTp3LXbnqZZ/AsTrOcAVbESOIA
ww6SJ3cYIWlzzAyyU6iUrUJi5cE6zcZyzaTSUW2OaDDYA1Y1xh3CzVCIxInDB75HKF7fB0b0mP6T
87lfx3KM++7Rm8cVo3gxu4YOklMjI3sIkhbY6yq/KkZ+8CiF9QnCHGnlhO6uxpDkNqFqZ0z3EYvF
6Xp3/YwRH9HO7H704bUwNPnaSF4AjERn2IDf3tWUbZTJx+mKWZUMLQFVfCylB/+Te3BCSSzKbo5n
xP9QxJjRAVUVR+gsKNzfm9ho8thADu/q1NuoIwSBr72l0V24jPdrBtcM8JEDTNz9MVMVfLWY2XRY
RXrXf27jpCsESafKgSVfwfO7yWia77OePSboZIbJo7+wM8OTqFwNUKXf2MfdsVNq+R6mJr11/Zp+
RjsTCnyhs4ewdjFtK+A8bBzVgY1OVtRafYShCK+UEyR0aFDlUp9Hn4vviCnbGO6zHnh6wQhxwccM
IICdt9FJCsk+iFPmuGdsBz36N7gHe2+7uNvYArwTjK3074ipMBdG+dkQIFjOChDU45EsVHuaZuBq
opmbM6zfcs/aVyd+HWZQpDgHZTgxtTxKTAIXIn0MnurRcx4m/3eUvgTyjcp0eqDjDFHlZvkS1vWr
SZPKN/Y8RQG/tB3SPDR1yIYVrK1xCVPwaTGQQeN8BU7Zl17dwMiIyDMClfahSREubdNdysH31kUy
Q5nAssU0p4fWYPQwGDbxfIxnTGOhBJ85ewVKcEwxjBfMvrhL0rlC3zEffdfezak4etBaT73rLigG
XV1J46Z5Jpvm5oS6ArP/EGSDOgcDe+j1Mhxd1/xmq7dCY4Qg0pHDIPUrutr1rjOorFwvbV20ytAC
FuE7T9l4IBODMdKS+eg54iqaidz2HyIH+6A3o28wDDEbaL/D5IAl1V7I71mNsUfdudcmDtwrJqmg
Q1X0G7HWeJlgvzgas4Mzpn+qZASFXA+RuoyT9yX1uubRFwp06AwKfZoncuRiWSviLGHeONZ5dCCd
uzc2clb5WS9O/5Klu/9EFDCi5GL41MOH9OFl2ricv0Tp/SDVnLoD7gytERopqMYNjUfyk/awqB0Z
vO+jPpgfoIUNwu9QJZhv6ejzboEOcYgaJsZvcAbHgjiiVKpb7uoFeTg3pDl2AZK/CETgvNUTFgDV
xhf46JrALeMBjdq4pmspKFwdJuOvmkh6j6mfcn+9saHDxYr0nwnzJsUn59/oZ94tXzu6rejNlTeE
o0QuKBKZWE+YNX/mjn9RAoFbPACZ5/0dYAHwnz28d9m/Sc75Mdp9xY0D9h10FGH41YuCt910FVAm
eejK11Ynv1evCaqR2imve8CqkTMCKdlo/JD0plj4ekuDTh4w84bzAthwC71ZHmQKc4J7PdSpWN+6
3zt/PtfUOQZegw2JPPbSTxCN2PSWIOaTgYawhDuIifng0Hjqgyi4I1sijf1TAiwAC88cJ73QVL3r
hT2nw8wfUrDFZRsF33tMsKHysF+7Z9S3Cc4WWNPDyOaPQHDxb6hW/E/8Yvtw5BDkGI5lBQX1N9aN
+rBnXTCxxe4CepZhUptPlTBgYZfIPde1vNf4U48DC+4SKVWBUvLskJAgrFiTc1PTNA87C5bItHgm
xgDaQ38CPShePY1pmkCE+jloCYC4joli9x5qbcLDOquXffeJqfu9S82HmKFwSOimJ88bwHK3vZNL
gA05171bpqz7o2sPmXw4jRfhDW1umhoeMpOm6DwgYsSQU91Nw4MzvUPigh1d0RXEqVzhUgfOkUmB
IxVa70M3jrnAaLp1yOfyRsHkVxppKPe87rwbtftoBBo/38T+G7h0M3jfvLBtyn0ZYwIVPYaIHuUQ
nTFmgUmFRAVPH117hzGX+qKC9BqoqMNmFQ7HzsF4NIzaL23agfvAjM2i9Wa0t/huVzQawLUmnM7A
LARBmwDLMj6MZy+YjsQ3HxqDITnaAVvhQyDg0SGtHsIGgnEOyzDuwodEDAjOdXcBI03xE/iDNTqH
g6OKcanCuc2uO2A7pP5v0i3v+y8yvb4HMvy9v/mC1q/TNh+yYYtgHFErnLkud9Fab+8tmGzwVfoz
mGsY7Lp4CvOObjZSLD+iPntki25PVjknb07eoOE8zA4pmrNgQSjZagAd6CVjpD9CTUExQIrxDRkm
THxE3oKcZ/OkUjzLC5NemQbeXME8fmk387uvG1lZ3n411Hu2iz9j5sP/2VDMW+34jUnUOwK4A6y5
y75POg6Qy0bg1UdPySLxaoPxkzTwReicknD4FTlz+C8VOPgHu4pPQE19TIeCfXQTHIv73wU4buOx
bcN2LQKqL15A5gNndYzsKFlzlWBqK6Xr18CrBdqm5sVPos8YEvFEfeqoq48yCA/748FTq7jRv1oD
PDNCR1WkGfh/tzlb5+KBMgN2g4xmnyuAdoVvzP3SRCG8/nB93RGI/393Cf7Bl8YIzgMcxoUjEVEu
/g519i1COxI0tiCJuVOqXdBkz+SJMPqr9p3p5Abf9txnj8R2K3GXdgQWY4GhjBshicWsSIzxEe9n
AJibJvrPXNc/ZnzM5VFJpARN9OB7kufTFhoo9b0T5iJXTyMbAf3XaWhUnZk6Ryqt/gU39P8xHIlv
D59AHQRAoQN81u3f8D6J0M5rhxHBq1q+sD6Wpa8tKdm8NsdQGYMXj83FGB13M3KPHfZ9J+EahafR
zZlthitr2EuIaBTDt8d99mlMMLIBiLno1vbn//9I/olI4prDBDNomBjAbHLyN0Ry4DyD/gH61zrR
idXreVrlK+Y2wsLJOn1Sa43ZDcTVSwDL3SFTVtlwkdfOmaBYWnhZxvnXscqN7f0vTDLGmSQ4BGM7
lAFo+d+Z8t7vZqqx9xauy+N8dO9ThUw69eZH0gxZ1WG24KRrH2Owy6pOyt2siqB+dRroFLrqzzOB
P08le/z8un89IQhv3f94sEGM845j3Cis3X1d/0UUeck4DBRR1UY3+pivGaOqQzW4OH58wevTIOcd
yRWskij6yPNLwFHuj/0EjB33a4HJYYLXZIcmAoFiW5D5Wpgv+zKAN3PXeaAjhuRdegJH6mBYrYyA
4+C4nbaiFodPeH04AhhgwVnPzhPbqMCg/tG4aJkmoq5Mz3ApxQoaKF3dB7eXZ98T+MTKBt7oVhLx
X33ZbeWEIzfezkXZRRyVgpXboP4y9g8q6OuHmct8CECECAe9XY0WKPdaHuaLsWmJvBSHpmDcd5Ds
O4ta92pxNFDOfOG8LlnyhogPQ2NrbU49tcNX0doPye142fOGyedu5cErx3kxKD00UkcaPeN4oelt
7ptfkR4FciEqrzjpD8izl1z2e4chfZFPxlNAH1R4GX5nTRcUQWDNuz8NX+CFY6/qXvpU4wylNr5D
i/5nhhjXYTJeZRYIyHJYFm7G+qtGGs+7YL3N3Ihbn61njKQ5h2ShbWHWpHkM0WXLHhCwnJBEbp0Y
DvPIIzEHldA4c9rIJjouEkAMlM7PcPip06y7082GD7oNveKswhmHRYw8X30HTPoYIupx4WtZ/xiR
7ZCQOEMfuwCyhvh84Bocimfaex0vjy0I9hy/AMrVNGnZkjAr+94nlz0MXYV2qihsAdahRcVAtD+m
y2fW7OoAwyHpGTK9aPV0nP00w2w9WiqfUlttqDn88v2YAB9+mEW2fIkxB8G3IUJ8ZXgSq49INCJ3
DLhXvgPQ8zYmN1FjPieTMLFxBhqIvYY7rybgH+0ACb/zFjtabQdM4jSLvLNj+MOTBP4lkrYZ/RQc
R+cW+gZlcESenPm3YKiMaXJwByFUHkJRgfg0N+EnyrIhYDsLNrkGR15g08Z0YlAaGw9fe2wYE0jQ
InKy8ep/Ybz3PnE4UmPeZF/qe3u863uYh9lRC+eOafFTexiri/GfzoASDaP8P+7OY0lva9nSr9Iv
AAXMhpv0APi9K8MyZE0QZBWFDe/t0/cHlHRaYuvc03d6B4oQo1RUGWDvzJVrfan5ZqQ/9LPst6VS
uZ4NCsabQrw8+I18O61u6yWkzK7YFNFw4jzaxYPUL47e7xPXDHarkYK4M9+N0Xl1Pc/3oXpydeJY
zEa/mYVlEe3sKq9ywAn06ns1EM5M9XuyTvHNLKv7sOvUkyaJVEWKuVMZBvqVoiHiz/N1Tqj68tEy
t1NtPFV6sU+Q3u+NurjUDY6esk30HbFLsevq6jCY1ehbhJiP9MuHvoNlE4ZGfugDEqc4T1YTb6SL
yK9CLLmpbu3STnyLhQucBifMvlIK/DNd9yJLtB5DBO+Zceuqad7XfVPtzASZtnRTxe9qFCO7no7N
Ii7q5BIZoSqoC+POjOWjYRdMBIJxz8wtOsdK+LwwymoxHEWBibEeuvcAsuS5m/Or6KJjMSjRMU6v
lPZ7UYnxPktEt83m8AtD7+G4/PanRlwsozKOGikIM9uvEwQABa/GLOVdwXwqLJdGg3g+Azg5f6k0
6mCDoJXT5GKnx4LEpI1L2xHBa437EUnjYgE9PEdFwFA7IFRj46Hxek3Zp0R0L2GVn1M9DB96w6hO
GfFFAWYhkxqhaG0aLoUmX9SZ6KYWbJHPgWiVGEFEpqGvdz/WemrNoPWLuckgx/1IGbaMFUnKrYd3
Ww4/+s5ASmGQvs5uqrL6Oc/lm5HlmtfleXiMy+iylnFVYL6rSmNhwjed/SGfsZQyh/i+FqkVSiNq
pLmZElGcBhIvUeZ6WjGfJk0tPzN0QbS4dLKk2qz8q9FZOBWa8wQWD6WpZKwkI0/NOoV0tFpvta2W
VeNerXDTdn13FGF7lItTL3PS0bOq/hI4/XjTR3weffjcteRVOqOzSHmVqS/jeZuUM4f7ckv9y1q1
XgHOYD/EA5PLXjCL63gbXOA/a4fwhyFFO9QKFsVmOZUwDhgDdDELR+FaK61NVdcyzVIDXAGOizIQ
Y+VeFbW1UERr3s/YabaSFYBeX/1UsrE59EvaM1v6jFi3oJBxAh5zo3gLKnXcaFZ169xYO9FobEyH
Nyu2dES0ZULfleNlMdVXcdIeyvijq+pNEIzS18Lwmk1Oc2qhcrRt3h8k7pWB6miv6E7tN1V6Dhak
S+hi9Yad5rVuvYlbTL2r7Lni4CLJwD4JA2bf4NTivvu2yheVO10tMjebNWwfjt2XRKf8kyGtWLPE
y1dUQqzL7K53qYtVg6hWOsPRiCOF3+Py41pnFQomcrzFDHCc+biejToMppMlCvvK7hQvT7voTsMU
ly8CyMJl5J5dagiQZ5+Ze72lGqGxpm7Nv2UCy3iqoKIAu2PavJCu4kL4UcEsYnaij7kT1radSwuw
kiMOdR7/mNTE9TFYnudonB8TJz4ovOUc+cBFmPa5zOiGtsk2emacCZ27ezXv71XFiM5pXLu4FvAj
qj2UoCDVfJJo3hyPAdAFO92v7hWRBkQzRHxsB40wf8tYrxN9dWgw2RnEZBix/L44zVA+5l3XmH4p
wmAzdC7Dbcz86zNjTiXGqjn82VoIqPZTEuTlHj3gI0vCjh8Gg6sKdQo7k2xQKrtnUBnq2NvbbpbY
7nEILbVOlhGQcsepOufGe12N2b14cL/MqqJdqiX6yajySYsDyAWLRLVenGmVaJ4RK9p5iuJ92ag1
lpz5XC6W0AJ/+yZzslej0jNyUuUpc+5MtOqr6Yx3FCXDSdOEDqXIyvbaVIe7XI8Zs7WY/fA5eloZ
p6dS12452timlM1hKTg2q3EucNLXptTy7YhFEQNWe6jyqPNK9KtCNaoHdSjelTg/Lv8s0ipNs+Gc
MqP5kfBPpSbjvRrkt5RrrZ5DHX8kZwMYgm9KUOa71VkVI1+AITlkA4iNcTjiynb344ThJGZg6tVB
HpxWc4oZq3dD7sz8MLeRzRmJZeNnXk6XVSJrC7Rk2Rq06qKIj0MYPw1j2B0xgD71DaXUUIJLmsRH
l2n6HuUi8yvNWcTmLYbX8TaVmJ4AVp0tXUXDQRM8wq+aMKvVxZpIX2U6DDIW6r+9W61czaDkXuZQ
lIVmdOqn+Wn9vI4n74Q7yjgCertGgaMfZB4c1rJShpX0Whs/y5yi+6cSFgFyNAAmVSGvkvFOYa6Q
u7okum3bhE4LET8ETkzlUNVbASFyF5cyurJrzNkHrvI9nNKFbdMCCDJTZ5eYMbe7jSNzNXpZZBwQ
wLHPBIp1cLZaFIv7LJsPn0mH1S27ttEiszAqYuYxI1BzqmI+yEkWNyOsttk4xTvi4dzlRUxZ1sr9
avsaF+ZdxzNrOBsOIUY3i3UkHLFkwy0olD8okElfbvtRUz69+24JRHQOqn0UTMxyuM61vpPb9fXS
wX29jW1xWO8yQi37TGtwgGHoAWHXe7FgirMyPSaHuZzRKJ6TENPMjkVFodpWobExe/zK628nx5IZ
ybH5fHXbjlMkjqPr+jZzpDGtLRiCzVxDjHoX61dRJwSOKDcH+CLbPsUMYzfWcXZi0xemsltz5LXM
TV/ttMwfrTcigaHPw9vuCV1d1483LV3LXOI1ngWpLYZsi1Qd7vH/55t+4t2BDXfqOM3a0jT2q2M2
EvmDhEl1jxO0Nd0W5kAeeYkp3hqp1ydivVQC9IFpLHw7otxcaynsSdVA4ifp5RfkMa/lS7+GVrgd
O0ZkYjLM3AvtUfcH0rhd4YACaezkQswr8CyRZuCysoI+odjhfJcvscvwpG8ptmUa7AMRXNf3atUf
e7We8bfyObktwitEw/CgL0X2Upat18WaqhmJbNC2NQeIfwuqpMZPohzTsXMPaqB/RsHGiYBNn7nj
xa5V36xKcbOGkGhBxdQsE9V3mBnRSZFMUZkhPyTgOMcu5FyNtA8xZ+a9bmKxKuzmVUtIC9kuHg3h
ph9tgskhEOf19g/FMG3yrnqMequ71LPC6Hbxkq+vRMV1sdcK7iG7oFVDE7Qc974S9mVlRWlZGnrC
Da59FT6uVkFnMl/r1Jw8ubg5cVTCYQVpZxinFdA1Il2ewJl8GchUHKNyvCmYQHBzyO9x1B5iddrX
zajeEpshyQLAmHOr9bAYp4fYZWS/kFJXTUogmDRNcpNM0vldx1/AuKXnRBt3xDEz3+qMB4a/r02g
S+pT/KKhO1XbQEtpEaP8cY0aWUuWMjInMEKqSYsQ8Dsz5l5ujASQigqawS/LfMkGONUJRSIHqZpz
K+56onG7GrWm1avxhrvjabSi8NyZNPRj0R81pex2SmKOx5XWkIgABlcin9cQwyi0ch+0tu1bonYZ
ywyuj9ui3ARDYewQngdP1iZCyIKaQ9EoDrNrPOARLGgG5MBXYKa+UiIwN8G0bY0JC01c2NBxlnlh
F81extUjShgMLlSZT/O+1ENMowOCeq5ggiHZ9KOHhXmoe3Xf08JfKlqYhHEQDAq4xQY8ZM3OEVy6
Bckr+48+hM6xIC3Wc0UNxTVXxTlMUoVulBe8EZ2xQRs4TwGwDwAOr0ohHT+fpuvKNllrzNyh647M
aEkTMVi15/t0ATV1ESMmuL9Pk+hTav/gvII+kppozli8VAsbpZu6L1HXj1unj4pNppTIeZHxQcv3
nNX8jFqNo9wEErwZdJFc6e80gA7VYxk0NKqD/nkMWKPLlIfS85YF5JaSmGs2cTJrr5W86A9L3beX
oT4wLU6LcxcxGrB4uXEVcAzEmGlGe7hLsZ/6japZ4ORCcbCCRUVeki0aDqvdHN0nPfdRlNCo68wt
opJEEPhlZirN+OTGurHP6YO6zqw/XfBtZ6Q7ubzleUcLPpzWV2fV1vO4wjkVvRcBzeNUxGcSh8WN
9uo/IFv/SUA2QL5YTJp0Fb7CL/TJNK07d2xVbsO82RLypyyR79oypknAO54Kf1ywNuvlv2L1GP8u
Fz+Zj4XaakTut2yhSGUAhfP4RbGV8EB0/YA/T/UCaEqkpPRvUcbdqIa9tZXwUZH8U3qsOdG9Rg8Y
h5j1fTplyUWo/zHJvOLzflU+QSoCRnJYGEtG/O/iv2hTIDOmPsLdsr+SRCSgks5HdXCeYo2uDZip
vtNU5Fhnht1sqMmMQ05cV8tE7DJkgTZwUnKrZviWiJPiUPfYtULGPU6Oo2h2I2bGhwZnNflgELS1
THcK9o3WPlk97sqpNY+ThHNYReFxrSEca3zIuKCW/wcUncy5qPU5MnVcK2hEm6XZCWkM9Cp7RHvU
jm2Wn7k0i610FpWUjkfFQbHpEksBrm3dZtFhkiFXbi7OBLXPKOfuUztAbZjifKsoauxj8PTSrOn2
VS+orMKuOie5cYD1RECo4HAvwHFBteyzM7yUSz5it0DA4w6yuuRhbBS/SGxvDbr2MAVPVWM9KZN7
0IlgHNywKvzG6Fxv7dEdDLBmgFfZ7d6MhWmYSH78op40T+2b4DICA43uyBVn7vA4EKbFyFpvSpfY
QZgUF10OydZYqh2DsqfU9cybION4fY3BjylNT4Q36r3Gma5yiCwsoYV5IzGKtwrf1aFzzB/ktEkA
LPVqGpck10FLadiV/Nxu482kdRBp45FbT+x1oywwQ+bBrgezuo85K+0ys7dqT8EdioCpQdpsi8H4
FAajBRfZThAYErGpivErNp7kPwx/9X8Y6bAznpEOcyEeP+fXJzbjGIrQTT+BP0jPGRLbLLej0lHo
i0DutHrEEMqXkiwgerlY8NfvVsNE1SzSaYGf11PtBsBZp13isd+n6kRCvlYDr43dj5RWYQOsp9r+
17MPY9k08cugwWHKQLuwQA+AnvzCDeD+z+n2gaetaDVpd9Y2mHpqane6NQTK0sapvmSC6qZT6AO5
QEafbno3FzhA4bPx7APQ4kFTznXdhn46hh/KnEIDMwkaO0zaiDGSUEwBO4GPt3ehXj0GcWwfpH1c
5wNOA5K7cyKLBAOIKUOMHlNpXqX5FJX4QKoIHppaEr77zC5Y6Zsy093SPWAtttS7duGFYfxbyi5y
3Wk8ctcqh6mKiosQb7pS3jth9lUfkgmBPHyOdefNabAeroDKruUkSCmGNjzr+6R0Nb9sQOi1oIZ+
tyhUSQ5qXwjQXhe2W+USps35Rc3ZZzle5pYAQBTeh1T4JDVBGonJSpHIXwqL4e3UDCQ/rJ8MWFFw
p+8EbnP0MuDUyWtcDbQ9xzX4tooiIWzKIsE3vqjQu7Z0JQbxB8sdD+uQN154Xkb5mvImb806t0nC
n3SXKmgh66GWki1deFVzTgoMm+tnizBWyQmVj7zVMnqLW9zjAwmJxegRRhoG/rjOvKE1qEYWfOsq
QZaLC2yhOzYux08eD2gHZV56c6t8GINhnwtD2ptQ/ixC+1scBsc+xSNEgTjeZtoGjeD0p7ie6ABm
J/y3wqxfZQIddK2rzcUiZldIVUmChroQFQb8up4oo8d1gh7rC+ajUH1tsG0PUgXGiAF9lhEorcmK
HsyfEaeiU+o42AuiaMv0QuIMMqZzOzPQRpzaGdJ66MDfH9YGtjF2ul6QSF0+PS+DfIdbvJb9eC+5
AFWQrYHK7GKxwSRZjLMgXeZE+psTD/UebwfXbSFP62dXdoXiVPdPsjzlLX8DjF1valXr6Ob4xEia
zKQM9oygEFZkkLHMQNDKRJFGfwDx3+wvEFugStrDEXcwN+9C1Shr4lqMbx8MhiqgQ9LHcEbeWrdX
AKUwfMvIQBqUZGuai2Yn7o4X6LpurIjReig/ZnCedb84QK3PBQDxYg6wNfIbn68hxoSwxa04lw7V
FZ6AJCZXoHbjpnLBkqwJwbo1JCzA4Fs4Q/rGd4yrT7VJvAU1ycBak7dq7lj44D5BC/kDZB8sMLax
NRVfhIRK1+rfEvI8cUXtlLzHiY0YgM3is1FdH4JV4lTBxm7KtAu9ddalInAXIloMnstfGKDamCGb
DRbFTKgBfqugvQUtR2lg5a2XKO79GEZQG+yhPzRG9ljNuKPnPHhWQ1rDJiV20ljBNWzxlzHLIYff
F+e8aH4o44Tx0rEJHsYTgr5D/NzvUYXuZ4neZ1Sq8mT3zYesx+TckCVZawFXJVXbQaO5ybD5FrlT
9Fm1l5F1VEdNf8zN/BnWpwRUVLkba/F61gaJW7Pl6ZVpjdWvR+sMVYKFDd7CObOKvYyLdmNX8I+z
vr2GuTwWY21+Ie+6K+NFfCwFvmOmh/+JG7NiYf5ebbkGa1KFaRrCZBnAL9ibudQHmLw8ry0wFdKu
yLfJJLSbpmbVpgcRQV/hNrtsmXKU8fwmiX08WQhtcN6G01DRVIURwpXJrR8SR3vSoHUqDXDHOcs0
+ptYPSeGeLeVcUv/XpwanNW8pdiEc3GAHAVjIqF5cEUUbEzCNRtnIEmgsEvjoFgdDsbcfFaUtzCK
zA1igo3BTMa7HJllX9ohXvjs1rOD4a7VKVeS2T61BV2LPTnaIUoAwiyKVyKFgEhi134ZdmIbZ0xh
FmVk/aBY/L9hn9SnsssehwHTrlyee8N4Lgcl/UyQkRo9pQrqZyOVeOFZpvshLl7FTJu2agR2RpZJ
SflyDcXXIutthadgK8g3gYAnZT4ybZ63a1y+TM1gW+MktItw2q/nybDANlYRv9MTP9fdu4ZW2I+j
ZZ3NyJSgsf3VS1WBpSQM0/jGlNSbVWYZJjug8Uw3GQauYI5uuomWuZ7vRt5kZzNwZ08vumc3Lvuz
Hbx32nOVcHlEZm/gr/N6iBB4mCDt3uVLUScWl/HqFSkAFZY6skuLUlc38+sY9pWv1SVhKSXcsc9k
LSBXtiKU9e48Cfmwjh/XCapS9sNWV5IjtLUfJVlVP69CbN6pyqQrSK/mhKrfMS3/NOBMXdL4erOG
mlt8w8wnQ5MwP5acPMm6fShq3r3Fr7NKdOFAXtfphqPOUX8LrHL2Chmk+1otdrM075n/Ij1GCL8I
+5hLooGNIkuqFgccUqxhXCrVGDx7ySA3Y/8x1hFejlD7jKDO+mj5xlwv/mjJFxMhRwRJ9UG1wyQi
wEgzGF0BFGk3D6NxCHQ7xFaZAz0ureTyX1dpjB5+rdJskmwOBgzbZQO4+2uJOfQaiPG0NEn6R4BZ
pVkfNOyhcNBu7uQqaKTB/WiO2wF0YtRCu630kioK71cxv3TU/tzqigctt8JOFu862yp8oEngq9yZ
965ofDkYD03geh0zvZDHP1Xvu2TQdqCZy51VNScZ2I8c8PsOzpjX6mbmK5X5NCfYxtObPQ90T9Zz
mRDhNtVR95wc9krJoDpUMdSbNN62gkZcufX3dSLTm34h5pYZ6q3Q0upu7ssrQ5XaAdhmhMUx/eES
BffDuXsDe6xAtjWvBbtmxqocyMUyCmiRf0NDOCQ4DRCqONK8VmjVNSN6DL828kOn+dFiQqCAA6iS
q8pZC6YP25wmBMS5B3+QwxR2eq+wwoVPW2vM9sMD1i0o10QG9qWWmBtdJ99Yq9XPvk9fIJ5UdK5E
ISzYYGgkrhttK23WPRWjqs8t8DBHSelxuJFCl4dYi0wvi+rBU7TxdzFgt1aW+lenC3GK5ID4/54n
4hILDRJteVUFgIWylqPXlh+hVDrf6bLnUa0WO0XCRJxax1Vvo5tybGYt3zXaKeG1b9gZadNHgLmD
ORh+5yT7LmjPkzHuIUHOe+qA9yzJ8V9F2SPB2H7LBhUm2f1751S3OXJ+b5qQay56c5Ma4/PElx0q
3yRPHaGgZj9P8QUe/vugEeDIi/E+n+3bNGWxN2pgXSSGurr6obXdh0Fuv4xRbKhD9KL96ug5jYTk
G+CzBD5QwtXQHdHGWCwSn7S+eWcVwfcB76s3KzNAJSRArTAFZBcOJ/gOd7F+rlzCRXP/UyZch4pt
4Unsxm1ZCWA0GhmJqQtPnUXjbGXE3aXJiG5up1uYftXCbZvfSYOEnq3QaDRiXyhm42VxMd8VXUO0
WkfzI8R40G3qr8aeUk9tmWKgob7nM/tFOjOEBmXqP5joM0aOtOZBq2GvqF1ENtgMriLhX4oYlUD9
MhdkTG1XeZ+GnuVDCHWBxrxLd8k4j8XYekogPzvQP3bg/eHP+txs916UUx2Fsv3lj//7sH3crhvc
//VffC50/9cf+YQ//sJld93f/rD9dYven8vklv/y//eD/+vn+rf846bJPz62bJvTLFZ/aPbC1/v3
y/QO3z9+1k36s//r/r2/fObnVj33NyyNtsXlYWiqoerL7oE/t+oBtlg+Au/QpTc36XqX6e2yVc/8
DW+pLlSdzV+aqi0f+nOrHlv6dNM0+TzWb3Leav+drXqG+H88fKqJGCD4Ek24fLjD/65kqQwfC/an
QVMz9Xs9cA9NmWdndu3JbRc7D6NSnnviwzVpXNK6eXBf5VXzYsCD2TAsmx5jB1bw0ND6hACavUE3
mb7GJo7cSjxOaf9iK1SS7HqL/VorJ3ZftA4MyqT/Prs4P50RCrtpBimTSTvYFZqm8/Yr71ioN0EY
NltlSF0vABxqi+qETPVSIpRqkfNgGN2jmKqHZqwcBv2IAzmN30YMAwR2ObjPeh2WhJ3YOaHO9cUC
Cr7FIXeJBJxSmUSvQy02RjN81EV+beBdHVp3pVxnbwzejhDW8ksXJeoO6IAGG6efN/Og/czGGS0v
tQhGTJpxENoEM8MBK9gMRnOXC3FoBLvWkOYv1VTujXT8mhWmT85dQQeYqGuSDu+5fIlSJd4bo3LG
I0dDxTTBHeno1QLfyhz/UGrzmRgEqYuueQ5NSM6cah8Ij4JyQt02os+uPbcW9iLzuWODygGc3vdO
M+7zJHiVg3jsZX2n50HmBxhCWBvYv2cEg4I0d7lQlIvNyPw8ML8km/nSxzVDMU3FF0nHwSIO1hQ1
goCZLiWFpwAjUTLyVAe8x/Z1WOz+QfZWtyMzWOk+4+bE4QhOfZzE4OOaYMbMzKZzgq0TJkD5zdcw
JwCpmvVL0+NyKfSZJlaZcJH3xnfgXed5mAK/U6I9UxiEbNfBJ8DCAex1+1oDD008xTOU+Pehg/I+
YnOzMxcal6VhPjOZq5s4pBrC3F4cAjVVLfeFX6n0hyn8EQZkO7QuJ8bpaNN+Fn1AnZrZtxYVeV9b
yg3zH/PISeo8tSHjgLb+6PHV+HhZ72Zeh75un62hvk15dGvrMt6buVptBytHqxkq9iDNrQlz0uEo
nbaqZiD8kbI9ozlCilCHb6Jj4rHQOxCATsD/NmmLe2fsd5FuXhDQv8xCr7CTBU+YUYbdNPYX0TBf
nBT7ynjm0pTDK0rlXk2duxp/EPif99T56HNW0zRz8wga4o5p7Eb2VAcyO7bJfMKecbEoi8AAx77a
4khUbH8e8qOItYtkt2Sq1Pey0nbaWG/r0fhQteGrlgQbxgV3S0kJonKPiOu3EfCcvtx0wbDjmDua
bRoSXNXBixCAeZsr3X0B1HTRO0TmqMtfcWAqpzaaeRxq+S4t3DlqL9711ODXiUHEbOt7K6RMVqqB
X6qaP1apom7VQo0Y+JrqNrfMg7AzbjjsxXdwQl0fXFF6yitiw5M24geFm7GvJ/2ecHvjaXaAE8ak
wAnGKt4X+fRgG+4DWC17N9XOW2Ez+3X7QlztytnkPb4Uf8RfeAyTDB1PBQ4lVWf6YVY94xFgHhul
CIhXGMSbvCw3HpumwGfRTtIP1BpjCzgXPbdVnq70ORPly2AP15yQ9rGYdQ00fJIcbBXyQhpY70KB
NSKMCnCROz9kjdvsC0BnCvZUT4/0U24FL3C87tt5VJmmmfa2JLGyiyDweoPMfl8v8Xli8xUS/x3U
+bdytN7nOXhxx8gvW+OLNaofTku3x6MB32tkPYQxgYZqy6+tnC/DgIe2Uj4w9aN+y+mdGcPVJlyB
gfq9zpMbwZXZQxE2dn+5Dv/JkL2OQf7WuDMT1TXDNvlxq1xmXGN/DamlvKx1aNIIutL+ICf2MWUs
nVJnTwtNkll2s3XsXvflxBbEqXgf5cymCKIPIAYxmpFoOYr2QY2VqzKLk4W3oVBRP0FPKVUE1pos
dAfzsr2Nzle8bJu5cDdACXY6SxrghL3gFN/FKLT8PImtssFlwNUP3mjCkKN+iwAeEmUsuF+yPHhw
xjMpOi8jRWrDDw2gQDLEVZM7N7HAXEAHQRYJQE2UH/DD9hZWhNp8dBkAanwhdU27jzxUT1fB4qCc
xoc8l1+yWAL8GlEGATd89Hr9e2rnl9Lmoe0V2nLQNiDs9xLUnaenLRkop7227PUYyeexfnI/lpDL
tHAvZepnpnpTVcKYSe7JkVlvtnWyN5uQ0QpG1P2Y2Q+729gvtTVa1NwPbbrCxJcSdCIr+i4jCx4n
3ECPVr/rS2TxON5k+ouG1z1Ljk4itrJhwS3mDDuQ3/QKDwDpyVkkn1b9/5G1oGKzbNiGVawTE/n3
1eCu/vnxM29+FHX413rwb5/9x55l/Tfimn/uWNaI5P1ZEWr6b4agsFPJ6OGsM2wCen9WhNZvqgav
DYMK6rDglfprReg4PPyOCUt/IcL/t/YsA0T/tY232BTATNNS+QKEMH55aaega3AqWSrZWnPnBCze
MLKNcM2zjWokzewFbg1a1NWtv5pNzPbbw+CiRDGGUQzMPO4tqgOcGtU5KmkRuyH1seDuavtHbT0i
ZKOlPLTtT8X63hJ6w4R/1tG81CLfooK8xbxEVlJs5FQSgWNjG51NZTNnhBuBABJsyO4CVb/hoXB9
rMcfyfQmuIEnbsuRyXKC8UgQ7x2s+ispOfzYYBByLC6tPhMQMB5E1uNjdryqNL8OYYSdrtoRuMkA
OppbWzc2scOODciRYZsDMnY3AYDcgo2O6SIA6oQHs7dIf0V821hMZ6r54BKGHXDSF5WNfqNtmoov
uXvvloGgMflx/0LiLtFMJAje5GeyGp7MnpSSXSVnqXyzguOgnl0yovGpqs9m/zxOP0CSeApQPSN8
zrPXSXm3ot/j1PzmVClkwm1swAFmeXRHGLDPWHEXTvKrVGuvmFvwmJov02uMUl6rm66h59vq5i4A
jJS+4ST3THYLSWUzt8UpNUTj57nF9hmn27ck03pW8s0+0oWwx009vXb9lyHcjegkufiYx7fQvNei
b0ZFrlK8VQwUSL3tajrUARktxgQBxJSrJyLTQag4t8qLnX6k3UtKkW2YC+Xlvg0ippDz1jTG32fV
JrR5HaJnLYeUpCOslNWVAmGMNK9YQjjzdB8O9jkHZeHCAnbYucF4Zd+AFfHjmYCFg6+qtr2OKQX+
dYw1vV/Jnu1WH1yp/IieTQYidDYbbmuv7IrNPH70/K5mngJbFrDX1Av5pkc3RUyGJxOTyuUXaJwy
Im9jWx2Y9P9kNr4sXKoeEuVBD4NTJNW90JZuZjrHBkzhwNim7nzSNWoYdbyH9tN8VbkEFNNAAJIR
tVCfX2lvEAVcgwkWa4FQ5kkdwF2IhPPsiDdINAy5ZfuNf8HVRDimGm5KG/+oG/E1aYA8uNhnujR1
fBhC9n7WozucfNAWBqu4kkg8uywHr6y8ejQoOpi3HTK+UbYinIAafQC13weJda9pxfeo0z49H/8j
z/TPLt1VCc3/+xP98LPOo/xvp/lfPu/P7l5zHEYTNuvtQQQ4y2H6Z3fPnJ3eXUVy0YRD2vqvZ7nQ
lhOe5X6rIkDP/X+7e2cJ03H+mirTev6+P2WOvyks4c/iHwowsS4E+HsBJgBOmjbrVCmcSQ7+vQAj
j5dYRZQ3vtBMAuptd9fk9da2aKaogvelZp/TNDpCcg1McGMKrrVOtx5ywTY6GumOeQ5ZGepi1jot
BXGVlDen5oCz0eAhyhU7p+5eWe3WPIwix65aOviWRry7hRI+Fb08yhBrISSHvsOKhR2qw2QfGcVL
58qHQCQPOtPA1uGsHVL9oC4rw7NxW2sgi7v8riarHtDOubF6rBm7dBXpFtAPIYxNu8pfVGR4R6Rf
mY8d8HovvulNG7NGIqK5Y6hbDOHBzfQjXJ2rPVBBBxYnkAqeCkJpJb9aSfqSEi6QGnAkFmIB59ko
MAQTOIMJd0AWaAeWK+5LxXig5cMo0t+zDgnBDxIpIzPlVQ2lF+Tya1w8zcFPJwP4BUERZXrMmoMm
XaYCPa5xxmwzoJLS+B1ubwtpA2eWURvGfdmyF6VAVYRE99QVYGxjDRm6YgzGVzUciik2l30hP6bS
rC46Kv9VNeJxE7biwJpIxvbdBHHPoKozOuaqdv/WFcMePku1kxP573g4skjkYJWTP8y0lrlFKakS
f2ie4gE7WSwTlPPwEhXKGTDgj0afbjVjQJBqItmamvmRAuRLB3ATtKN4udVMPuajZjG/ZLwcLY0b
bRrSIblnoyvJPzJPZIbNRDyeZH9NGix5ZtPj7LRK0kPkn50vXe0a2Gkrc1uxVRvfarXLJ/Vag/ki
y8QMmTSeV1SMK+vkO1nI72VfjZ40XVbO1uBpXJdA4WiEH3zroFLn4HeXVIVf5Gr2PJUifChyncdm
wj3UCYAmaruP7HQLzX0jwmlnjQUWjo6RZembubIrx4UP327hdPKxkJhXep6o7ivonxEPrcVf5pD9
95RJP8cZOwYGuP5p/T0sjEOvyq0M/w93Z7LdtrKl6XepOe5CFwFgUBP2FEXKomS6mWBRtom+7/FA
+SL1YvUFz82V7pZdWcMc3HPOlS0JBBARu/n393cMtADHiQmX0YrTmXyA8fgwklT5E71TkIuWbmzm
hNJNCz16YnKQGXsriFfUZmld5vuUWTcXsRciv0dImnvdxcGvSreRMayMwYRxTYW7YgwF6U5Ux6BH
NCKhmopysOxaTHNo43uh/KoX5tJhSMEBi65wOLJmUAsM7cS8ZF0jxaKBEhbNgYLVIoipRYQAfxuz
WegGv6yq9kNJl7qJecAN/a3sKskWZGmvWboYroB6yTB967uFndXbyql3Cf2lnjLJppQZ0xD4rC0S
sl4MbsViRBPLDCtOlGmGy4PjAVhfyADJzcJu6vCzJ5m1pAzP0HgKif2Q6eZpbvOHtG2ZxYE/KOab
O8XllsoN8k+dulvQZ5SWUNLUafBqRcw91O3JC8rX4NpUcJS/lkgStPIZyP0uk5Cq0nrtzTxh5gsf
y6HbMWe6wt3uoZ3bJ1QmeH90ENc67MI0NvLlOLpbxqTKRUvg+0GPwmxj+8GnMPKNJXo2aBDgxD/S
Y44WBs1x2gDRRwqsZN6F8NZTFgSs+Yr2ij8oAm/iAunEqyMx8mdZdCB4EIPnRYRPiexO+liurYyh
IBqkH2xaPwBpRfJikP7yHeY20ue1r4vmncQcYckfvaVOXG+NoUa7lD2PpVWuKomsbpod5hLi57hU
vrupmpTogs9OD2xSDN6+BJqMNMrd1ZPxyfWAKbQolp46p/OW3uQ+MLLWHsBKvcjZ3g61+dX2yQa9
RL/0ur4bIHhRaDKf9LrE3qOynJXrIb1wCE8J3eyhitcZsx/7pndpmJSAPZS3ae6/JMP8GhTwcXUc
OhcaQA5wCMmp88u9nsGU0W2MQLSixFZEPENR0fbeEIQQ53GWnLrhm6F5ahwmP7spRJmKegxd7gCP
AmTpsV/KReiNGOV1L07RAxeaIbObCdMPzEq51AItrdiElf48xNnHeWLIOCsM+Or8UT7q2k6mRv2S
jGOx8CrnxXDmbSfFRtQmtdsBWHjmvI5GLZ8M+sMbT69gs3QZ5ovMAC1bzXiyZvPSUGRKZXBh/EWc
66b0P0dJj41xCMcpdQn2seSQ+zrUr6h+GF0dsgb2mw3gG+9RfKhNvDeUZc3sxw1lLnDi9eQele3M
unbj4CJ1nzzBKV/Zvp+4aH51FNoVx0/E6+vR9w572RwrR9qPlmxQ6XiAL++Bz//g2M4VhDp/iO2K
9O3//Efyfab+T2x3/75/5+nGv1xaLJZHYu0JiBF0g/6J7QzjXxZyDc8TkghNWcT/V2wn/uXquMmB
aZCk1o78oXMjlKEz0BBcpe55/38jtkP++GueTucGdwHVPLIYOfoxtoM+YeB2GU90xe0RdZS5CoJ6
XLpBaZ00MrM1fdFqlQVA+mvzUEr72Fr5R4MUFoddpgqdTVSfYWTu3NhchNUEKxGTI/ZVOw3eR7l4
aCmaWpi4UBnZaA487CLD3oP6poPmDigoR0dB6g0Hagk5CO09nNYw+6zndJuxPYlaqks2csa0zd4Y
XnqgdBm39cNsiNsMl5z+d8G2SG9cMpqLdnlezwWWGePIdNHbFF5og20LqL91zWC0E70Jpj6oiK7L
aD7jrseRHFH5/jjb4sG0KipnTA/FcP/k0sNCsnEE6Sfr1PePNcZyzCcvsbFeMLQ2QfVDwpSUxhaq
Ib1ZIHDdONFkDYHiDmvAlM8Gsxdl9GQOzjKCb1o2w4GG0sqgyVFE3/yyfMoDj5J9qUoNJOFkcnY8
vdoDUKEMqzatWMSjsegVg89rvqAs2yCu3eaGFeyquXmHEydT+lP+WvaoCIcCuwdmDLgx+RnsSQz+
vdpZ7UlxKFJwzyMMUa/45KCIcR2iLdjndScWFXV5+sxbiyqGPgCeAawA8K+ne+JaX2TwzaMgIHCq
DkaXomu6baqCbsYrA3uP1J5h3i4DxCZ1RdgRIxwygfSgaEuemoDIbK9TlcycPbEdOHbif6Su5yn0
9okfYgw8woZrj65/JnRn7iQ75Ai9izS+xrhGNMa01tASLHAu4g4gtUrGdTJDKScwRtOP+cqaKaxz
AU1hmgEhtO4xj7WTFb/YQ/4NDJauf8ZcglEv5zEnUFVADEfLtwG8Zc+k0/YuZGa1fAm268i4gl3t
Jrom81JWELTRkOIEhbc4hhPBCmS5a5KB9wki2A0bNybW5tISa8x3V5GDjtBD3YZuE9smvq0m0Ktr
E+/0ltF0MnQ7fNRCexkaamy624YDXNEWr2NdzdD60asMoAKY4ZPpH3193yEaYEpwCYcl4QeilljZ
qb4aRpoRFDCku/fHDyl3uh2Z7w4BFLvVrfK9tdNsX56G9KGXKVWN9M2lNjIEjz0guq4+WDGH9FH4
H1P9FGhfs/iT6oRFGBk79Xysi0uYsta89KkwT1G7RRy68JpHUKGYPbj6A5LixK6+9oPx1NPg6JLg
i0zygx4EX0drfNcOVKTb6AGU/SmD956SFKmugMfAPiDvFGFj95Z4j119zkG/zrWyQ4QFaBzaPHp1
cCf2Hh0JlEIESwMsWh4IbGGYeh6191kb7H0+REgjqWfIv+7Sx6n13joyjEVdCVTnX4bIU5PYLyOA
DIKMr55CEzir7C6mOlfdxvT2LcjD/NEn82pJs8zkHPYfEUqSwqxBOC5NqCd61+/n0PgwJcMJq5FN
Hlzz1N1pbX+Z2gFGbXOhJ7W+a5+1Yd2GYtt3zwm4UWFKCo8ztXdU1TglGtJ6NniKuO2WCG6ZmkOB
9DBq4pSmBCE4XA6ldwZ4BP+5wuqFxawZz3ZFh9Q7+cPDrOFu0pzKEKHvhM/JzVeJ3ggDQT7atbUp
00fw7LvA7K6C8ABZJQPNC7t/iFqwWYBMQkOc86zd2A1zx/VnrYH7jPch64SqIBIZA9qdI+Kn3rVP
Wo6oj91Gy5IXDCYWSejtAma1Elv13hsKeehyZ61iq7+IlGQ8NXZzEsLrZdQkK+RLVJhr6ekHP07O
FdsMJiuhKLYOir6pMdeNYe6GsfqSy/SoeaBf4HRbjr0YRm9ju/IAhnNvkfoxx72rIpURYulch3Tf
ARG42iORz7PdObim54Ha2pCrxw8aqLPeeJ6K5FQKPHwfROZ9CmDRqTQSMnGcHJKx/uARzqCJbNv0
BfCbxdzuxJ7MuOE7z43VGEYPjib60Nv6ZzGyX2GrUeAboTFY4k0M5owMb7pt8egUNBST4GpU1yh4
a2fq2zqbKbo+H9431YKlw4TqoPXrCAnq2jZ7Y+lk7mEwOwYeRLpqDTqaVh1uo1hRSO39bCJn7NMH
p7U27AULyTnF3k/gHqdbI7+iUNskNg0iB/CGlx7KNtplYqTHlOM5VSh8JUWJddZ9QubBKaRtLMMF
qiuPY5AvO/HksMBhljwykroCr7qNcFWKtd0cvc9Qdo3Y0/UN1nKQT4zaWVnmhwZDPAfWikblzwii
jTL7m9wzH3Ylg/EwZxcD3kKRVFvLP+NqsTDsfsNWs3Qz55vPKx6hFPPNN7oMq4o5dfraLLaKQZAx
2HSzvxYULxpMEorS3jaYpaqPPdHlJ0FGizXPz7inMu+a0aGugU2OewglSM7tbYr/69TjtgZbRbMg
YEQUSeYOLFOY70Zf8nEZ2B39dRAMC/jA2zAPNwzSq9/+kNNGN0MavZE5bfue2f0Q1MTYfzRk/86h
B2FmMX6y/cdpJCvoASJxmJEkdIgIcyo4nndr2+oTeVS5DVK6/D63LJ6Dp6Sue2yefeaH0YURQ1gY
SIE+Yr3Uh06aB5ytgC1wfyEuiZ5M073geATaDVMRWNrajB8oYXvA6WAxwE/XP1pkmOq407dM8m+b
gKYPPybD18RyYZlZn+nrLykYIZ8ln9FgOPfTvrfmbeGYR+3el86OjP9skNlwgiSrpLE/iXl+4oxZ
QbE49WXzKI3sFUuljZPbz108bjrD2RkjIP1kZFsmD+pBkTOC+Dl0WMP6Uxl9CKlKYB2eM4XQk85C
yo2h8OrNvmiGp47hkmJW0BCYGYxHYHhZd7x57rh1rAdCY7H6Ltj+TWHSkIqO90NhknIpXD8CVyim
FEJ/GkfqkUNTToCeBzYAJbVr6ouoUpZX8UvcvIYeH9be6caDMQJimjAG3Xk9DaB2fpvi+MsM7Ulq
wwrc1heBOsnummNZHDW8Hp1Z7CtE993wWjnYU/mLImLLEYc53/theNRyfdnTcBLtA77xqAYgsjfr
pMLw6l0kXko6GdEwrNz2tdVXffkhMfbacLGbYtkxD8y4sN2fOwY5Rsfd4HfP8Y4fIlHYLHFdGne0
04Bm0jkCn1CGNyMLVol5xgBo7TM1XeYEhZ8mcMByRqI8juSp8KvEMnHfO9kFyuiqzwwMf1ENmtnT
5MmDP1grMwRCH9dPdQ2C3ma+EXBKtXKY7E2bo52+pVq01MFWDXzSmoatH1/0qCHu+zDWx4hhoFFS
/L1YPh3uZxXBR+656IYFRmBzRyGq+xpUrx1BW1tWsOV2/XiZgkOf7QknIw4/dwqfvLxe9Ubw4E38
NVL5DrAjk/Gg0BAh6iGD2XH9OcSXdbJPo9mcp8oA1Ik1zXDA3XUWhxiR4QzinmI0RB12cQnrFQ+s
FEix0a7maDdSNGtTPNadYYmTJEANrd+NYmsFazvf9wKy7WE0jiOmXWPH7NeHeGTWPtsN0nyi+nnz
DZpU2chcW/2XEQRT9Tx/eV2pkTsGzRLL+bmOnobOWGPNNi/FZOwb2AeCKBuSJbXHfDNxQZ5VE1NR
YAupNEJcme2dq5XvA7ha0YfJnxZaeDOlufDqNyd/aVvqjvV7Acy+oX7Z9NC0Cdn/sshUAvjTRdv0
rV1GcGEqmUpE+L36oh+BVA04GC4VhUfkx4iX2Kh1cKoEwHgNVS12V7VxwVwvD7+M42ssDk0HU20/
yKtr0z/N/1n3/1PqCD+VAxxHcOe+u+lKafpvlejpmn373//rZfr69Zpn1/rnSsJ/fuu/Kwn6vygV
QGoWdO7RlQqe1H92iXSFUGS42/Nc0zN0kvz/7PgLvkmwXzi6REWDRvS/ukT2vxwGq6kx0KZ38a3/
b3WJDKQDP74nCJzUGyKhJtJ6FD/txUYQS8rxccXLHS2K3PsqdTVtMspT0sVXR9MHBCXlKrfBzBbN
Gpp5vjAsuHIQt5CJieHc2X9BdBq/vLtckwD8LS1MuCnKKJHCdyRHYU5hTQ+hXCYt1j5Oj8wPd7iK
tJIzsoKUt2RmjAZNFT3ORfJlYOcJdC4pmSpziTj5Pb2MfVq6G9RP2jK2u9UoBv8vK8z7ZeJB5/Ry
KA0xVctDctQp991VmkMbYrOYVGjlBnEYxgnoaUptxGwrXG2gl0LzOdbQFmnKJ8MGkv9+mOKbGCvq
rzPppOP1qm6AezvMGbzpqT8U2AkWLg+gR/KzEHqOCa2Mb2O/CCmyM0cwntGPnbWkuRZzctXMmrEw
O1jqrv1ttq1iYdn9PkmTW6HHOlPSlFharmQiXOkIxets6809LpjmQOgoxwOdpI+xwH62jKPnJpZ7
y8QMNcxRWbkaDZiSYZl0KlYA4JgqnZ1wibScYYP8oPlgSBsgiGCMvgbvwG4OoiGAoFOHrx/TfHqN
+L/Rj7byWqxBIK30WKyqTrRoDoyD7ofTymQKj5HF62BEp2pgbCLPgMebyOOw3obvBCIoyNAkBfy8
VKJJCGt3W9EQ0Er4352un4wJQakLO3yNC6fSQ/CGfLeo3/2zZf5AFv1l+1fP2XUYnLYVLhbN9Q/P
OW5qUWYDYK8gLZWqkRxFd7ONmPVi1ZS4/jDqQh2jkkuIQ2LRELjv4wvUn35RtfFnzCDKTVX15z9f
lq0W5g8bPJdFqVHq4EQQBd27v9+9frizYOKX4dfoCkwqcdVBAeaW2yadsWmjDWqU0S2xpwOAHh6I
fs4g2c0BkB0bAT8j6/HV72r8YkwKd2712WymI3y9YoX5XUYtjsUdhQwyWQ5FBs14KH3qdPhWbrOG
34SHOMeJ+rKVgC3Ox2fMt98yg0fthmok05WnvkN/VrtvdeS1S+jQNk4bf4MxWL+EkuoumLaDit00
aKj/9HByxuLy3uflNEZJKQuvoqiaVmDAoBR01IqwfFlLxDjh/Ob5QCKrpj1XpCcuHphJunYwW19o
pfnZbqdrO9U+dbLkmo7DyYjjJzFMFz9vdqEX7xOD1o0uWW9VFE0rnREKwC17vPNeUynouXqPpayP
Y8kthN+gCLEkocr+7M/PXcnAfnrutH+xs0et73gCftiPr6MEV1Wabl8uq5k6RG9Hz3UJxZR/tzZ7
JBJib12S0SNlpSU/w50zWwv2SYoF23xy3GwP/4N6Q8hzq/k4TTAli3Awjo0i4OXFzZDiNMdsYgFT
Y+DiTrhlU8ad3lEYwI7YAeFgNPX7CkMvzKajdIHgdJepWR/wUyO/fdJ6ZzXo2VOXeUccVl7imLiR
5dlvmRMClxPnu7BjF5wUn/S+c9fVCEITlmhUMcdv2viua0O0kQMmaVST3vGBoAVVmDTaGGlVCUFX
zNAQ/SBCbQT5CVbi065HVr+cC1p17wH/IG6W/JW8Q9GU8VOLib/rZna7qjJ+d8qHoQlH5YxCVDSC
12R216o5CUtKVX9+aL9Ox/HITARkgvVqmK7+UzRmwWqGK8duPjXJ7b5zdB1LNK6/al1Iacf+5lCN
HfThPQpuLBJcIvO6bE+lNG+odyqq06xFI2cfLKb5EgXVs1SEIY8SdCBBU/z5en8TFQh6CrZEisL4
kidV1PDd5qL3Ro/fk9aAOMn3OpD6aHbw22CcY2nozYTPEvvsJNRxS2q8atoWOlF/jkN2/1nIT42n
ZvZ4un++rt+8+5ajljtxFKJiQ82zfHdZqSlKK7KcBvFfdjU7e2eqSCRhvVIf785OizgAfAVUw9uf
f7GltDI/7rYCpo2DnBmKBoKfn/otQ2J6s9PiGC3Ko6bKOF1aszmq1y+iokfRxTgqwQoy70vYkSWq
IxD7eOD32l5o6P96tGHll9RSHKBUnmRrXGr6BGB6FnWbXssBnxm+blr9JSmsJ6Q34Kc5+vXpEvfq
PM36cxLqF2b6bsUYXP/yAdWt+/kDujoDnOwpRKOGugHf3dp4jLKxD7m1ONtddJ8Lh9LkUx8ZWCb6
9CqMFtRC9OKa7Cj+rI6QbBoWdcIWEmDy0mgpM4nZLhu9b22SXJFAfSr99k3YqCi06RZEtQvT1v2A
TOOT7XOGVJhsjfLD4OHoKLr4hmvLuyjDBmNQj1OwAf35I/5uEdp8MpD9LjG34/z0EU286LPGDxuM
Zbin1CI95hvVgrx/Jmp3Jzj01FXr7Abc5iEJCICs/GRG0aOlTZesmk4lOwViTE63uI5vsT8e7PFv
J7tqLf78KMCdsLnTYWRI7OfrzOLKLrTewOhUBA3jT/ZDlGMl2vvhLSUQW1TV/NL33PckoYCZ1M57
axbo3weufSYuDvXuPCVMnEaoWRzBoTbKFtWuS1jlyUnJwb4EI0y00T7dd5O40BCofA4Z/ETBOT2G
/kuq35e6tfvzM/h1ASNFM7GPJ2Q2Ubj9tIwQCAtryokHbH08x4UOQ8IuNx4IUgqo4pTpxB566+8b
T7z7//nNvOEGWZWkafrj+53GTp2HMx8qBKGvVcawaFhd4FXPIC2udjUf5NSumtA9/fn3KhHgT09T
gu7XKR4wY+e5zk8f2e3SwIiyqoVJNe+gWD9MffnQdO1bytFZlsWZjjJGIX6AkkG/GKVJuaDjb9rj
M+O/T14YvdqG96XPnmxKyl5Wo7iYdk2ifYYZWwC/4KQgpMfi/TDrEyPL0baKkqONaaQvsxO1i407
xMek1y8gdl4YVEP0iudKLLZVEi/bGqetKT5Gmv+i/u3Y6SGEj2Gk6Yb6rpHOOx+BR1tZzLIm60Yn
uUmjrfrf3E+7mVmMtfqeHnam36V/eV+M39w9pZfnuUmDh/bz3Rs0Q2oxfczlPVgtOft6FBQ9GvPY
3N3zQV+Rf5w5vYJDlmQLizgn1ysS9EbtsK6Q9y86i2iWSB0Nd5Js/h/OJfPX3VPJOblOZE1sL3e/
kO92z9ILciZwcWKjwZQt71FXWVKUC7z42tvpVYVSGB6FIwu60KKrVCN9Y3/RCvVGsl6xmnxP+4ws
Ld9U/kZDCY/XRrIQY3wVsY/Tk5v+bcv/NYOQjH6apk6qbVvGz/sMOWMEwqigF69h+yLF9NYABluz
/Zz9CT9GBFX3/SQom900hy96HN9ov9vLWjXdW+LhKgaF27DvDK3zPg4OgxNdceJZlZ52CHzKgrU4
yI5cUx1co8w4Nmln2u0uneMPedp6f4mzKKz8utqIsaiPmDYMAtpPPy7z2i1bRBhAikaos/Zo3Iai
m/dFH2/TEcvURBffxsECfhZR706wc3KG57QB4g+gf9HCTmUqu/rURuJxNLxTVvJVUbJfifIzyZy2
aFSO4OrlK5P/Tkq87c108EWefoHdMJZ8oXOSG7XeigrsAG2pOndIIqnaqn4uKTyyWSz8kCjcv9HP
tW/YngiVdceqxAFl5H2alh/nmq+Ujc4bYp9H5iQQAGICWJFg6Ux+pUCiF8as8jMrv46V/pTBEELQ
1zHjxBpx8quilzRDtG6EttUEz2DA1JOhuumcMHWGjguzHyZnl21gMnGRc1r0eIoSSUNyqxbOwBhu
bq/KJ9xg1lUyHDsH9ddUptd7VDO2hybciTJlbrweL5jSYxtYcXra6Klki9XPQBzbxnxF95xTPXgn
0MI3yetsgmMOOtrfVOt3Xuk8JI5cZSK9dTbOFRzSTGpyBbGarXcost9R6IOuFgP5GMgIMra8OtpD
eGw9fn5ipe7qUC39hjkFJwOntdymHo1UWulcQhudGjGScEx7au8eRU9aXvHgMDYSlOfcBXaZu+bS
bXVrlSThsQjaEvUs3Ui3e0EnranyzUqoKsY/p+vI2owEliYhZ6101poFrtqbtGsywp+S8G5xawLu
0HRPPlb2saadYACnSxPfVZrmQCBk1piLrjLRBto42roIKmSLWKFgPlGl0JmW3CiIlDH0H1s+9mzC
SxB54B6atT7wSmZD1x/9hv+ys+ZIG5kS7wC/ItWUUWR/Tm37FCQEjYFL9adqmkti9RQhCGRy9z3b
O2+nyv3uH6hqnHWsmU89TQBm1/j9HWTaUNAXSV47P8O01wMwQT2oW6S4cA42zfgQm7SIWk0AC4E6
00MSqywSPNTi/h1DG7fYYe/nTHdX6KUW94IdZLxs2VZbnVmcRY732YIzl6QRpwxYi9+GgpkfrNgW
EU3GyWi61b2WMBf6ZWA7H8PyEV/ih9JhrKRIbvfaZN8TjlK7QTmEgQiTMzeOE6Aix1HHuFDJ0imw
259GupF9730c+nf3XLDFIQBYCg9wRMM8j/iGorzlaPNxbhsq6yUJ5lMaDtd+ICJxU2uXIytaW7X6
bZP2OQMj3fkYFIwfx2KZj+wQkADdVWDUq0o5cd9f4QGnRKTsp8rgHC/bV9NTZTcreBmZ8cPZ4xxJ
ZYdkzU9RgWJDNNq3OVC/AUm4KYzTWDAo7JFSVWqPvWfL7W7K1VtGsEQGW26E/hCblr5UKUWEyTIo
eLlq+5FITy0icL0MM5nzxR+NNwRQ1CdGAo5xqWXMVt0v0lDIsxCDmsCXB6PmocQz324l4V7AjrRl
eKvV5qj+Y8QgujHQ4sgEYYjVEaOz2W6yEDo835g6XOb9HyqY1lP2G1dLr3fczpTrX524eYx9DsjO
R9gt7N3osFM37vBk6vEKteqqHLJgUdK21WS7UbvYEOEMjok25weQ6EnpoKt/Mq4G+evClMl1nLKr
ekesWG1y0rwIhzlmxUmNxeaeTlsd4Z4v4pvaigozvkUoWwLvggY1XpQJ5Y2yJR2QhdK3Nvk1yolH
O5V2p7gXsGzgebCOmLjW+PhvFm6FpvqRowi/9rUvlnPlfEgYAhpivmqqJ4bxtslsum0BNqUOFIyM
GtD0rlNepwAMEiCrWvFDFNm5nD+Bc7cf4sjA+B4DtHv1eHIgbZZ6dMTTaKlbNodoz8/sChS2ve6+
3n9UZIEUZmBWvbZhRWzPpEC4NWgn2YkzAmhr6FSBSNJCYv/7P4SAvTvQIU5YiyjCmeqbq0e3A/ci
csTj6JywYvVYoGNHHFU5zZ77/qwKmKaA1KPyDgHur0JQtBi/sUl+cqGjkADP5EY991kjP+Ue5/Nw
VodTnWhgc4wngdAisMyjivxVHGfK4VzWctsSPHH20WeYZDchu01Z6gFvk6OPAbOz01cGNspNkj+Z
dYHZr3os7USXr3KDHZKSHWcnsw+h5EC2oaNE8eEem8iBjyzd3kFQWGzLobrqWDYRzpa3STe50Qaf
kW+9ydiEEorA7Z7zxDmRz4f7WpMWgZqBuGesUGXoHjFkwuqs0AKQQmWU2qJbRGN0lPayx0PBinsB
DYaiiBvGr40TIQdoOKIFYAZo0dRwKAlPIp5XopKfJzxCMNTBIGgalV9cSi6KD00MfHTpSPoAgwU0
co7alVGx/OK2B7OMJHWHwnkn0ZMJpAtrWr0PAzKouw9OLwZ32eQBZU0+u7O2HCNZ3ve1IdRwhQd3
2bGwkB2QeuBoyEjP2GEhVhwis9kwh2/t27BHabfMj6YbeUuVljO8coCrdlC7UzRgT2K51DyK4Rx3
b0VPvG2qdWdEkOCSyrjcKzJ6iSK+FrAy8vkSm4RMbZLd7nWaRr1aWRHe7kV9wJswtHNMAY3DfcE5
6Xi21dHUdwzm39dTJWkZWIr9POzGuUZaprxRQkEFCuUjx4d6dwRpOGybS1dq6MCcfSsBL1d+jWAz
jV6TAaz7iE5z5dh8b6Jbh8qWiA6IJUpTfzQBOJEyOGsZs8SlCvhsTKJ0bZj+iWG8nsVroyJiqt9a
B7Fx0EwkWIbqjWQ4VTip/Tqpy5pKeap93hJgEPxRmrwUWc1gpYeygNVt2Pzo+7mTJQR4QTK8nzAr
4jK9PvyqJAIOoQNc7GjLoQ8jTYWbaYanc845K9Sa1rpjZpVfmUE8qCMkq54ZKnrUu/DRHIpzV9kH
F7IFF4tBUhOVNMVwiFBVGlNhliMz2EhVEvj3Rqp9rArcJ31WvqF6VhiCL129PVmsUiEJrO6vvGs8
RjKD0JLxEa0Q3RHuMmdVKmdE42DIBhO9BByoA/F3ytlTrDx5tSjorAHq1bQfUoZjNCYAeGbI2+QS
Q+PXxFRbKOUXtCAEg9K4NMNMlcUN6PEtVeJTz0Icqqb7rKXuzXC0b/kHLKffxy1hYE+8IT1jm/vu
nvoTjS/tnXpdI4pvjtrIOZ1OIMkOQ8st19z0pi4ZZWGxd0MVCCuHNFyd0eEwxBXjtOEi3rLVmhIe
L0HqGT3ShoTiHQ38idmxoQbL5abwpqvVoKp/rt8ceyP7ghXeoqxGdmlKdNVMr1+bPxlms5wmVoZK
fTQ3vmZuvKkm/6D+v/pwKlbRPOehVyE0Jfe6nC4Wx5mbjwdoqWfXsKzlGKWHZiaKgH68iy38dB0H
Ywgg+83oohXpqaMB7dMiRmHRy+Ei1n1JACgvUnVz72GnSj2LgZ0FQ1xUC9FH3OM5lRxhbHAF3E4p
0y/OOyY6PtoJ3i0q77CVeYIAsSP09KoXMHQ8D5i7vFa5g6XQuUfPlSjCa/chLcNioVs7rWEUVnsJ
YvNtauMDbkarKSS3vb/AzPugIYvxQCWwkLT5INQ54BKIBJxMbb4dzBxnOqhFfE+b+8nZyrrYqgda
lBTq71uC0XyufJ8jOlcMFS1fFtVwqTIC1nE0Lq7Heyf4I8fEAOVellRxbgjhaOHDbgB07zBP1vFz
VYSzLzqSvcHmxLrvS2VIEaVv64/GREQdm1+959mKuVEhK6PSkEe9a8r6nZuEn6YaOl83s/UBRQlj
4+bZGnIWBD1tNH00sSRd1Hpj7xJQYZpurGJUNJHqHWIyF5pVurGdDvcIOLwax38MSXXDdFKLDrxe
+DUP21XpQl5bbx6nfpt2IxsmFG/VGbDnjgnGRzdy1zZ2IKn3idFF9pduN4XiSrcZjCqV5Am/YVBB
7kIT5mEi5jMC/YPRdu9rm2GmVunJ1WogJLojy3HkJJHFtiiv8wkjkfLY4D+kAzy+l07uf8dl+2IO
H7W8xV6YJ+MFOKKJ1pfhNic5RLp5kKqb5mi0/jTYu8DYVz0iuWWpOvZdRWyIgRbdnQLACy8WH1QZ
EaFajm4Dal8np3maBB8yscHiCB4dNX5aNlcaDkQaPWDvjPl7Rpr1gOd6Pz7u0b8Hwn7BwOgmsvrr
/XqnLnulLLH2YC8hYkZj7Fj5AyM8LOuqpajd0XhHYBAurLbf3tUMesRrFKYcWy5CbkMVN3qKGX+u
Bf6GtyUFZAfaCKppKe5THd+Viahud4acdKo5qsAuB0IKp5ov98T5XntmpJg9kSo8cycO3ljBzSnx
swfYidevZ+Bq55g12lVUeiky12WsXnEtbTZkEjwUQWykXvIIfrkt1p3ODDyB5isipfX91PFzfF0B
Nr2vJ+dgGYz9plR8Bkr+Ic+R3jFydXb+eChhpFouTBF+LE7kQKslEHBg8n/z7VTlzx/7DpIWtqSR
LW2dZtNPLR0tyMe6IFpGkU8ur+L4MSQp0Pt8M+TjrTaGCxakHPXl+HmOmQMtI7QStB1vqhxVGwnK
gGhY2myZ995t6w/nvzy139TJwGGovp0Nywb37B9rSn6iV4M128qHnl0f2XO0iNrHoug0RlGtCzS0
B61RIQeH6KzeI7UZ1mFyw43mWozbMnFP91LlXYuB8oMHlT5bKk3IcVCBAgmFomAHy9l7MTtQJPl4
JHO1OZEE7ljtwB0hlMc/6mIyVZE3JG8aYXORs8vfSyOo4RASTrCS1BP78w0wfm2y84wc2s3SMJQL
7U/dwKLJBaUrXoKJiRnW6EAhqPPTpbDmA3MvHLFkr37nrKQe3eAd3FIn28daQzNJSQhkyA7eFewa
GHoirO3+dn2/qb7C7HMYubLxof2luxoBqM9QYihypThpejgxiEl+z+Zz1NJ2yejHVbXRgjG9DtJZ
Gmnw7p76Jmq9/OVe/e59prkkaJ1S9EfU9ePLktkarruey/tcjt9Q+64yyV7YWNG+H9tTF6ucqsfX
fhIvKo6p2ugmDHfb5x1dat4dw+Ttmixj0au45S8X97sbZSsYIaV0QUnlpwdJoJxlTArDZ2Wg0p69
3b2EGXEduAae76E7WLZnDVQyvBdqGiK+MsCExvivN+o3XS5EcQ6vlc6jUw2hH2+UBli5kM3QLT1w
3Dta3xQUvHNsCxSh/DaV8aeOfpg7tgVvuE0mNTOpKuEJnTfNIQSEuUUMRpaBxc3HvOA8qaT2oele
KaBW/7T7me1GMW/8X+7OZLlxLEvTT4QwzEMvyqxJgqNIiZqlDUwulzADF/PwZLWvF6vvwiuHiIzs
7LJadW/SIt1dFEkA557zn3+4la8WWbL0M7veC5pRyJA0IxLUGMz4X2yLNekl8ceq5ppS56ercMSQ
j/z+wxkqSto6lUe5PA1j01trXo8SnV0jf6AP1AfZocDQwEb7YEuWnRlSxRsO0DI7z1rkrjwBM4df
spYAh9fESFTc8LqguI4eYWmGisHUcNAiiBLtnWvfLedap3RM8TyE0UDjSXrR2N4ZoXWJu+xbkOfK
hE05lV+gZvMFNgZPaDihyENTeKfV7mOK+/PWhBW+DDR8e88xwSorJ0VppsbXzP00VPpanHrla8G2
MYaTERlXwl+v5CfIKEGJTU8M9d7LKHHbheJRkGdT59rzgjmOQ3xB9PxroPBI99wQhdwTGL9DO/cU
jsOPvLf2TgtLLmT/szOSlzoeYRARnOeXYji0NZYrI+V4FBXKdwmFamRNB6ZQ13KmWGbEGR01fi7f
0Lo+ARAZB6HaKQOoghPtlyZLbnHnZMC8d0pOpWngifiumpwkgXOy6xSeGdW0Rr63ICJy2PkXT+Sf
lFYXCqjHQ0DFwMrp9zdK3NRVM3HZfy2O7AY9sJmuq6I7hIV3NqRIILCpJknL9ygvWiAVP/pwH8s/
0IKvUXFieNRcMVqqf/HmzH/M3oChiu+OTu6GNHH7Y8EgAzckplev8IlkN1kMKFnsma0GrG7huh3U
/GZc966n7OgRfmDDC1I+Je3lGQZJd3HidzVIYx9n5NLvkGDpdKATlJJ9MGenLsB3MSzhj7nwqHti
w2jIE5WjLnOJ6ZBO/aVjlRvNSlh1InmWIGhmKph5kC3nyhmvsfRz1cS+61Lul1FD71GRyIiuOYBv
aUfddkBEspoUv1YezWS4qSS7MtIg7M2acTtJuHX56ZIYPiNHDPqru5SIrjuGN0nd7BeAwYuTD8MI
76AX4PHHQ03Mc9Ai0BvBEMKBt9YywLVN96IgUh14czE5ZOEE0C+yH4k1PJdWfkjj5n3ZP47gBEvH
I3sv2XIR3a7yTGWCDS5XVpIjWgciBK4nft4QsN5z5ucNSKvgOWXsvLoTgMVgUQDIFVsZOJ7UYXhZ
4NeSuo0knhZTBhyU8Y2YPitDv7QNcLAY3IuQXCjd5a3Pwr0M/ZnM9remAcFOzByLa+u6tKOFhK/A
cc8Dd6iaUaJHlZ8x+DTWLP9xZZ3LMdrNie75etRAbI/uLaDoZf4ijZtLOFX3tcdmwRypF01lXjrM
68weDwThdh1U1OqVSgVW0pCk5PW0ccsMJHHYhgWzHhfYsjRANwPwBMwNcEwdvEGUCLPa9qbNm2cn
jb9iUMzMy7N90+ePy2ox8yasrmYERHS3Khekl2vgpe4atnqx2H0HaB9Nam8r5NPVW/WKaxjOUOMQ
r3FZWYWBDfzone5+IQfignkfG+G6t513u5Rx7toHRiX7vE5ghibO05QF37NjXLIcJ7DpBnzoeUxI
EZBt0FKSVIkYaRjDryb9I5hDstKA9OWkbGTNE/UVNlDOBolUPNyb5/nXAG1lfY4ZfyRlHgKIMxyv
C+tojpUXW0GCXYfuQd7ZOyccv+wyv62ESsSbS0RjBNMDH0ZcDOkueNqJGcxfSIHJ18sltsJoG2a4
R/cS2ZUnbpyxTkoJOcR2ZUaC1Z5dsi0w68ZyJylQQ0qLmy7F81CyNaZEeYQt+mOWCdmNzk5QMV8W
4GH5pomZL70CO1eMGck0R8mC/yI29iADqB4LySFvJK5vUmbLYwpriOecP1z4gcvfoK0teCsNqzBq
MdIykAzBl6hGPwMWW0Q/rZIBye/yO8GRH3BdOjZo6/ZtPyF1d2LEJBrakcI9h85N0IOhkYwxb5Ix
P2UacRJN6e5yrNFys5Pub/wWS3fvwkPqxOYaE+cWanPvR3Wlb/KJAXuokZ1MpFAtMHU8hNm6b2L2
e/0zdeixmRBDLlc8nO0jLhMvZJ6yaJIjuXBGRC3RbWxf8bLDD5hn4le74zLk25nU4fL7WyJz/dwL
SZ3D5DVV44+ewXaV9X4yjp9unFP1crEt3f6jJBLCjDj+QoPo0a6qwXBKHqcg0nb5IB4XnloOdMk2
2bht2TquRe7gZAlEb5A/gWsqZZf2eRXl0y3lmrWpshfuuG8lP9ywLi0U0OXerVtKp2VOl6Bx2IaE
TucnnXmr9dpzPv+w5JSmQdOAlmRfheXelSExFkFcgyXpfKhm/jFE8cfkSdivSO+nIaEj6u6VkCMg
je5tQ+yW7zcoxmc67AgXJhDkgZKVWgRul8r4o3Gpy1Win72sYXMyzfBO5BHJzkEFtKKuPC6LTUUN
P/ALwm8wzB6iPnmq8lcroVWiMBIoRRZy7HIfde/LVYnlUkn+lRzcxJB+h3Z2CGGEgrwoAb+/lms0
0eBWiMI5LOZTESzoLUCaQsAdBD6Iq1gHTgX9qQI7wouxqSnlqnphUrdghqwheMrrpLtjO6PJMbFy
Csit0ZM74uOAafyy0Iwlrr00TKbz3CoBnnrLxlv+GvYWDJL9NpqRRMfBlzHIwUqu3qEAM6fXJ5WQ
Fg33FUUveL6b6j5sgKnq5Lkz9dv/OqXk+02iu7mxSQng8V3HYjymrQ0znKdzk5Ts5jhU1ESPgNqz
HfGFP0uWORUwHrWbOFa9v06Wt2Fzk+GqEH+gTixNQDcL++m6+FVNNRhzTmc9GMmjroKJ0/mZjrif
rZ/L/a5n/GyTBTcQMCAVSSGEbGUX1B/q9fdySy8MxHJgvVKJeA9+y1VyuLedZLrghnenoghd6uBC
4HMMWofBmV9TW90tK79loFmYmKUJXxhJu9nWZ2XKH5diobnjU1LXD508Z5fCsvzAchjIyi0FEks5
KHVbVgtIU3N2H5lfg1o92pXymjjuay36XRoCxVQd8tiyL+G8E9aXqXvWmKjsmkvTRj8VbX5mQvlu
J/4MGuJ6IGmv4bBZ1vmlOb0kAmuYhZoPfHs2bDZUjVKTtHKTyY0p4bqb2Y0+DJchRqJigEsSKerv
aVPRT/DVtGr5jcMDV1cS27gsVqC8swp+NobuNGn191Ja5hwSfiQzHGQ7lXg8/C7SaUYAasgiJUhG
53aqnEsaNERFaM/LLG11CKFk967wqFBXpk2W5/FaocKqefYNt3oXwk5YphM2b8/LCpVwEqzdsNJQ
spcyS7dFACFjmQhqIrWRXr+jzmUfKrU7ZufepiRSrXN2s/1IukMbAnkyeCwzc6aaqPHpjhb4x5DU
qAxXXXOAmjMFK6PvSDqVXVjk1YT25IcsU14w2PaXy2+BSyRR9QPqPnueuH8Pw/hh2emMPS5yWQB9
gNomUhYxQU78cJFxL+VNTgdZ6BQLHuRF1yNYh+ZR+F5qnNFhCILDgvGl7M1jx5TZTeqqAfdZ3ghR
QcxzCsx0zOfXrpM/hMac/sKQKme4G/UQG0pbfcyK4ROzAYT/+A33xQS5jmwPGqfc76bgNSkQfU9Q
vAPuP6b0hVOz7NQkOj/0yUc12xe3kb5bcEuW3XFPbCN2IIBGsi6UeJ6v5NRMkt7GLdGv6PKQCfTi
2zXre9uLPpqhggREMdbmH02aAJfwBTfysLAINxHzOsG6HiFn9poaYeHLeitfcGbhsYx7Erer2Xyo
PPVNMj9X8gxPJK9Ub2qUM5LRsWycFvrOjIk5e3R1Vq+o9yEcUZBbfF0HhXuwlT9u5+eia3eWpGW6
A8iNfQnwiulqC5WnrIeqtymCaisa/cWV99BUVUcTAzm5aSnk583dGf0Ynt0SUF8gMkUL3wqnflxY
UiJTzN0EsV0/SpwZvvv9MgYU+EIPKXtub9PwVa7pCzDCibvDXAB2U8HiXdSYYkW2qkAGMniQA0jP
xmseFZYXcAM6XbWNC/1e0nUbTGtXvddf1eD06z0MPD40Wc8T09OK9yL70tJUN26mYxomx52E1ao7
1u9ejq9XS7c3xQA2plbFu1qEOPwY9IqY+qzdPl9ZCeQFEzln7XTshBJAuaVimUFD+2iWR9tErlVa
yNO7sPa2Nq4cnVJ6vu3kd/jMPaoBwyXOWdym+bxxJb7Sk9OQdZiWVX0PZVsZ5XJtBkXDdiD1njHn
JwyAaSho3gxArtWEqC3tUlhiGDlWoeHnBe4gsd14+ChAT2B7AtzAHb202podPrmVQv2RD9vseuPG
9tj7O8yNdKTYDuKrtEloVA9x7Z0JjsY+5GdsBO9qgqIb7lUtVYALbbvfDCyGNjbiCCgcGqYpsFnX
StnW/hCyWEAT4rsY5oVFPeO7wRHb4wCwg6lxZwhLHEBCopvxyGQ+3DThcFcjv9vqjiBSSuDCA0ZX
+24t4oubYW9YRspxHFWBTYqz7YiqWseTc5cXfBYrFoxspY7JoDqdWdcbuzi/M+e0OqQCKwUx2XTZ
rfSiM1Ewhtgi6U16rHuoNIb+rHVm4etGPnCRpm1jjDjpI9MpcJ2xSoxgzWi8KSEK5s3roBjeXRd5
IW3TdG0z4oSb6tHR3GjdD+mPcixcRkBcgmkcmWLSJll1RWYctSrfEJyQ0t5M3BiY2My8n402Nw+R
gt/HYNpHvaLTJrzXJAUuAX/SZgeOnMcXLDMqgQGLCj1NnfOFanQAJVoych1I8CjLXTIZyhbgk1h0
3NrHGFODoqGXhDtMH8LTX7WE1ct3sB5ZjhZttstgK26bmtZ/+lCKESNhPPQHS8fI7R27dSp1aN/7
rmWHmyoXtg9DWfPjmcKMt0C2T+XOSCVm1XT2VnFAG7MeCmvbFMp3xo4tINDBh4+WY8Eg87qKCTeT
guAPbXxwAxzQ6xIJVdleR1w51k0EztYIPnAY8Dqj7Z0HHVcUYoUFMZHavC0nntyq45Fk9wJPcj7V
rrnxoln3lRQ/RLW1Cr/V8WxpOsAKanGz5/bCrbFndzfNGy1i/CnysrkT4YgOm5zVs+vCB1a9yN2S
PDfAHREuMFywZUcuU70mdjXd8ISJ0KdlHZ0h03a6YB3b5OYJXdz+1g3LH3Ms4OWhz1r1U+AcDOda
dXV2wKRzT1hedayN+Uvxon1qk600dOOH0Rs4BoXf5GqDQ6uj3w/QBQIHswLm5kOzmbzCvS1H4jj6
Qua8dretMPkM2hBgGhuzhNTcn7VSALyKMto431aHOV5vWYe5s0yendIPTNo0pbRvKtu56597LBqa
gbvLjMk0wdEex6/0NNiu9HokNaMiz2MdhIPHX1oqVqGUIXN2TpH72A5ad2TWPtl6fe5K60ud4n3e
8NCVqhFxBWlZSxtL7FInSTsfi7fYBBqoOn8IhuralPj2uMI5FNj9bvMENSDAIQlMp8IDe4aoNK3n
LLuMBoyiGKvXU4MJ/uRiX2Ob3T7Rq/c4S95zS/+sMnIV5pQH2MOWgO14oymND3uTTrsGGnGHALMe
/WYWYXIobAeTIGbVXnDbU51XcWC+oTK8y9uxgsamP7lGMvlG9d1jQgVVgBJTZd6XJzBDr62aWTMn
2MIaNONQzPkqLaiueZsrcK3F4KNsfsFYyjiKKIe5xzvUZouByBvhkxb7cMJ0wcPfUA3YjYZDsbcb
8qbzInrL1b4HUAmwrHQqFTuS/IewGWS6hgCdEiO0Ns6sGwPvXrIonZGYO2J0jlXrwM3KuNuDBC6N
YY06S9w62IypiXVb/JwW0Qv3hnF0gHX7ulWP+L3aqwY7+MkBjysHkue03jl2XiawncFxy3ai6zDZ
t5VkockOgg5/nxPlIhvNBV6W/1HV/cXqv4yGoFTMgMg7RTiMZFNj6vu5TH95wyTq3Lctok+3oycL
ejyIe0y/Fu3yFDSEv7ylAlx80vmk8lUBlBAJmCxg5HIa72RAgWbf2a+EgxY44jCLxG5LBpCO2RUp
Q2TDvGDb8cKuAgKCDWoouvmxG6gOCyTgpNOmcFW/rDLoVx4eIW4xRKuyogMmHvTOHMZka+Qk9i0U
FO/Q4SHURZ3x1PCVZzq4j5IYuowPgW9gRw/JSOKEOfHNmLAiCFr6Mg08ymup1kTdqqwDXb+NwKBm
tb4sFJE6MJP1oJkv3cBHKosKPuzkkfEN5L2Ke0Pddgbm8hE5wssWPImRqiqpW/tG0fm1znkdz7Wy
aj1noyPqhnrkHMoo2tB1IVIYJqJ5i3YAZfTwlFf7Db/wdgwi8xAY5iXQkAWOLtzbRtcOWuqrYRUQ
FYw8xbaMTVh2PSc3vBI7jR4G7oyuYYgL2cFIGlGKVjfWtE81qDyOXM3xA07hsR3bc4xh/PyUpkbn
m1nzWMQAHIRnBOOI+aECc9/q452dT9AiBkCU1qZpiUIYpLDNWbmta/xZPC2CfaS47o51nJzV5B2n
RPS4STyM3BCxhkNWpJFcwPHcxd/RSBqoNo01vVEBkWxq3M2QdA81CR2w4TOAY+MD19Evldzmdaol
pwJ68mqY0uDoZkQWRfaMJWPJp4dQZVW1vW7TTvhgpnncgb6E2AKUdf5mJHRkwAvUNLx1y3HnZs6z
AUR+dvgqA3sYd7o6nEcUdhqf8VqpKk6nWRb4JSRQFGxheAOJ3Ld059bwGnEwmpQHioAcVe2/0hnz
ba6QP6vwsXNRMUOpYGExbUE94aUdSR+qyc1eczdtt3FHRHIXxeNOU4pTAX/rZvkfS8FXhq4bfX2a
1Id41rYd8BXX08wZE2FM15l6Cm1DPWGL7vmhsL7IOmuPHcZvSh1Vx9HpCt9pFYa+hpjbtuMBl2tY
vSA+Oxujyu/GLt7lIDqc80jFQ2VQ7hRiWLOntM0xKPSq4l9pixYV6++5B4Q76Bq++zY2Kf+wgkwC
rMx6rW3XPEOMcwayVWAwNyceFxG4HLuX+XgZXAK2FVtSx4uS+Qc4gvDKun1gW4ogQ8MTnbXbYzYm
Z4QMlSS7lCc30A9YvWabCo8hRRGYRdcPmLW1D22kX0PFPA4GaL+clCTi0Y3DmQzMQyWYecvAuRtw
1QtadWexfAePNZLtmIC/SZKupdTbrAKmHeHRaXJajNEf6KX7pOVsbPduhc+VxKFRgF3JNoZYI8cr
CC04kOcb7xK1zIVBwkgTQQ4P8aSiqMQ/MaVfY2D72onpNmTwNbKzUc3kZLgQoh09/B49qIOSF8v2
9Jn95k2uf5DkSDKDC5Ip4bPFXwJA22/D7rYy+V7LNvETT3lMnGEX6fFlBpuAHBp+2xLQ7WIoRTHK
IAkkSanUMrKqVr8VTvc8g3TxmAbwx2a0gosVISxNpTwWeSfWy64fr/INIxjRFjrVRMTN1gsZ4CSK
joGrs0rPZU6mKwZveE1IiYpE8Vl2rqa0Q8UAJCnaguoNIJp0LTUbOqr3tgyR5IaDL0BCkzR2Dmac
1PXXCCdQuTNe1NgKUhQQBSgpBXS9yahe2GJtUyKDNh2Q8zEaDkoevw1DcDvZDDxYxLCV0T4WMqrU
dEGSZyhP0wPwD5Rhe71oIIlTZaGpVBiXxHSCJgg6rSUF2CNXsu1y9xBDznImlPRGNB6gI95aOQfG
/3kBqP8JYYmEGlpJuf/7E+qL1UyTOYYsh6FXnFHcvywnYxYrrIOsdKsZ5Stmyyg2FBAhlCcpmTEX
JWh91gHGZsxxOK/z+q2Jm3hHBhfLpIp7uLB/ho4EfXVMM1TbedQzSnHZJdo262hYwgTDl2DEmY55
zzcmnPAY0bj+7g9jqmoCbBnwkzkCdRXfJu3rWmvmeJfB5RqibYvjrGCl6JMNWFNu52Oqd9U6DHtZ
jDIy2tTmYnkFLAjINmQfAfp7vdiGELbXSW7cOfX0IJRkHzmSXdlGj27j4FCW8xmGSb/XEIluaIzQ
PLv9CgsBzpMq+16QsVHDUyIP0XMqWs/WmrnAvPaKtHSdIQ0KodLuW8JXTA2IfoKJqLst3i4cR00c
vqaFdlzIC5hskZwzAs8LNTzkmvDjvL5b1oouPnQbSRjldn8uZ5z+A2srysQjUQ1ETEr0g5JHKVE/
iKbl86FgLuGBSV6exygIELrjpvrQe8F2ThrBLPC3k7FHV4KBhRxffDvNnyKPz0J2Ryrn4Gb2HkoF
kMjEgdUu+3jt9OhGipQvNS/j59LDoM1KJxaS3C1iKvYZ1hirhZXhzslrnz500qIkau8VW0Tr5QNa
6TEIIoJizMTzEw37Wtu4FLb7sshQ2B6ANGksBGtWn2rm/Ei18bwsVpZ1ngmoZ0GUHbpdYzOcje/C
wTOwyo17dSy2C5EaLvIedOD5Fy4pPRQkPywAjdUyh2GXb1FCHpYkvC5C0gxYdMXNA5G7O0rW8CJc
0p2WdGto9iy4PmapmksNcHVP1Luuhcoqy4EsfsubU5P7NfOSNJUFeaK8KFbBFZNOBZqk97l4wfd2
SNI2lb+aKb22NaoITxjebO9uKbGLeMcATCsja8+0rJNQxKlbWw+mwF8EkFspy8mXS+mkhSQ66KSQ
sTNbhPRoPulYepz1LTLA2Vzoi1sSxWYhTXpudgOQJJTugUxvCIOwyhAKfuhkC/ZFfCsLoWbwWs0M
qCoFQ3NNplIBIxPdvCRTtVI9JT+vyFKo94GyByAtWc6Ct9UDspWlDP2PjcM+x//11+zYfzs/bB//
H0qX9aBe/XOH8tN//Hv49QdDMgvPC/lTXx9NS0it/huyLk+nLJuEhrk69Km/+pPDOiOLEW6VahAX
+/emYniQmbqqagbUQVRxfzMVs37j3lK5MzRPJ30Wk6P/hj05BkR/5D9hlYHUHUse3YAG50p+1N8R
XadiqMIkMSkVkX7SYxPhCZ4z3nAODMRquhsyD5vY28ZvIM1rCMV7ne1l5EKwd9lV4HzKjCvq98q+
zQSRyp9V7+xdJpBUfcT0z3jwBrC25JqVnMUwN1IXKVzwGcCc1QaUNnB+yzC7NLm9s1wgY33Ywcq9
DJUgB0aLT8O0602sQqsZUkpsPrIGQKgX+A1NfAfCVtV07cV7qaR7uw59vY0uqsYk3EyH3MQ/MpRs
7Tt1dCBqTJtUlG96mK5VuT7oNdbszZkrQA3RNwj6t15s0xwRRZOm7Q6a9bluEzIeAT0D+yi9XXPr
FjnSJh26z6nov3BCB3z/yGKk7tp8B9HjWukkhkG0AMrSh/pkZvW6R3YAB+7k4HRD1ughnK95qksh
xV3TGPuBY2pN7bsJM/WaxdFz5bAoVIvUp3atE3Y7qn20kAowwYAo4dYOHZgsX58koE2NEbn7EqR7
VuNFu6eKkoDyqc33hUEudQ8HtcvSI9nuNdHgwoQ5QxQGZX2sjmpgXqE13Q6ade7LYEdmHioyTv2p
aC+qIl3XdYAo0mjreH6YNAuIlI2U9tixskwsFktzf0xy6jeW4SyQ9Ww8olGoswggFHDZOKY2HkOa
7nPeexgA96zuBTtV3NL4utpVj7ouZZGgcqEq7iih3RqIc2GXEMGw9ahjjY3i55a8iSNLu7vA9TBG
/Z7MzzYEWcLTFvDTba6cFhiFviQkrOEDOg6knwEFnnpksOqAAsGs1rrtrvvqMKqbynumBYcW/5qP
B8s7292mqjEx6p7d8GA1b0V832ENjtWoarHHcSIf2kxa3hGboSa4eGO+h79nArgnvF3ODaiBqIXc
acnLqD2U9kHR32ogOq+EbCCQIYXiwnEPc7hoFMLo9Htn9NS1hlplXXvQcW3xBFy7cVltaRz+zsR3
Ue9FwnKKFDK1mV4DWiYae2AULqlI902Mgw03NL3VpNxl07gpwtOUfSGiWln9z6x9jfu3ammQQVdw
qRleWlGzhiOOSQHD4BIM4PDujAQDLTpzeiGFMRbvZThEHKk6d3yendRRpXNN1yYBfOB6QnmDlL6B
0wy+9OqCBoboF7CATvsLz9tK0GEkGOQ0hAvXMx4K+bwO0ayUhI0kwauwjG1dxWh+4ldSWXZaDN0g
bn18WH193LjV6xA/axZUSQgFZfKkmJKSi97lNc6NfVBYF5VJU/CQE3rymuJ6yStf0969jVTnJg5d
ICqcv9UPGySnAkdFpHypgnGbGfoGO17eO+erQJJeHMuehj3Mzi51IAYxDObk6ogcQBO6A0u9dYN5
FYrsXYwtuYshaBcZFA1rH1ozsmFEUDltCE7wnRM92el7phYbvM18KClAU8neqsRHiZoR0yB5Glvd
TV0Zt5ggzLj0pyMzqHoWaAwNIV46TBvGKd2UBk0qa/yzFfLkMJcFlb3HHeMYGqea/VdvVzuzNyAc
oXfDG3RwFbIglJeU79LJ4Vq9tzhuC4CMXBV7+gwSVD7rOt5MumDRunPaFmXZVycuzXjNc5wAzVsI
435Km0m+PB8P0Zw5Vwfm21M+UN8gE+YWMb/tVkOjMLn1uhzUe1CRVQapyMQHa4473OPA3Eiiaqc3
gko5P+qE8fg2Z7puS3EeB0IOTeMO58SjV4snt0d0ZKB4gC7jiQ3m/8cx7zdVqa3zloGM0BodREnt
Nfg20ZrGP5Fm8/ECyV9IzaMvZw6ttYM5a2c7qPnnw0GtG6BKwi+TDjPifZNo575AQFfGcKO72cd8
cNeX4tEboG414B6q5LmvdZXs2goqlKOtGpaVCkNn0N0ZEcvCoG5ezcB9m5LXVnOO3NmbEN5pNjeE
n4WbuvzKDHtj1dlpjq1jFCJZGQkJYB8QGN3W7iLWVSnurJ9Bbb3O1lkPOOoIsRb582xm4AuQ/aCQ
51Xz0AvPb1pnRSzhOtc0P21PaY1/AwblItiXPOt64lzgQu5hW7w31SUisRI/UB87bsZQaOCKX5bp
oQtNKJr2xwzir8fKzeywIoEYkrLmKk3xNM/kUpbGd1mkPw2kfkPJtEXspqVHp6i+sO8JeoP7DbSe
zMcIjNW6xdv/UNkDoB3J3zNLVzPQdmNt/8J4/seto3yBv/aOzb8tjSOxetLj9Xf/xy/w9Jqu3Vc9
3X81MDj+0hXJf/l/+5f/5Rr7OAlcYz9+5nGxiZu2jj9b2qav5TccftLSoWGgxzOgCP/zzvB/f/z4
KuoPmLx/+oO/mkPvN6A2SM04uOjcnlCL/9Icer9hF6nanmPoNpqO5W/+ZjmLbgHTFHImVY9ek/fx
l2BCk1wblZfSNNcFC3DN/053aPyJcyomDDqvJbUItK5/6A61WmsH0rErOI9i79TBrR0YxKubBxhL
w06pqnNmKQcFO0Cy/u5jKat2VGyuo6G/5dMeSixm4kluMAQORjJniVcqad4QpiB9qjeBnjy2YCNW
xIGhQ2A7mNYcb7Ed4Hwb3Bd0lo3fJSipTGzi504hHrqaw6OlsftGY3hp7YjTPcKD1GpOnhU+exlL
/1ng+TyXXQa9/dkgq35X4ZM94POS6/XJhi/iZ63ch5IiXVGhKZEk4Uzdt1Fk97bbuNLVrdqXGs98
Gd4HaSglg1Z9UwfEhZTmXjExEU+Id7HAFcGHoS0RmvbZ2/3BDM1PLwMHMoz0vkNGRgcW5BgxUHLc
6d51pnoVihz+rrqtJ/1zDBKOEOgSaqGcp5y02jovd8oYPvTauA2H5BjGmb1t2XYMYBMrO6t3lqEh
qOCZNKvPLMSrW6Pm78IR11jkTDJM3tqYiVHcmpPCwTU1n7U+4tSfzu0ez4G1W3gfZJ469KAwGcNE
CYAtchYgRf/ttMFHOwa132lzcaMHtXLy2Ofg5E3bbfKV+KLwmLHt+ThZIcEWPQhmnl9rJXwySeBN
KMHFcDEEmxmaI04bSFSVhe+ADg4o7Ks6a/emYDfNosClnSKC/dK2bIyJGLQ6fccCGsdOD4YY8N5g
+64y+4NACcGFLeRojO9WcM1sDTjvIbNo2OmL1fahyn7aeND2BfEGD64b3EA18rU4vU2i9sby9olw
boNE3IpEuWaGcR9p+mocmjuvYUnrpgJh2+Qe8nr+wRm1M00YE1WB0DuZ3J8zv9Fyx2NT0UW0GZyW
vrMODnDEFS3/5PdwZ3mzWkj8e0732VaHiJ3A2jAya5OgyCBNwn4aFTgqZtDhxmJJVnM0vna68uCM
RUeikfZSxTpNNYEgrbvTu/Yhy/Uj1OMfXen4bdUey9E8W3l6Ysu7TUwCjTLCMhrV3Ibg02qOcKJT
j21A0164z9lcfzpdBIs7vkkaZiu7a9/gAuH/OH3GMmW+Jm5+JHa+I34eAssr26o7hXzIPnUuBvn0
jQyqH0u+grnMD6Y7HOKy2Tnk2HOJHiKRrDtR32AKsGkd49N02ncX7Yw6ZZgrANPIlzX6kv45/7Yd
nBjDADZ6rF20XryV3H1+NwOn6Il6V9rBczCox0yzt4ruPgpNXKa2fUijfj9Z9IiE0RBPxNxUYs3D
0IL1QRFhX1Wan71Be1pDJ9qLmV2jXaNxds1r4yocY65e0IfC9rLL+RqxjcLuDpd+Nby6ZfDdxt6V
zR2OyFE0YRgyvCR5IU6VFl/btInOMdtknHlkMpIZbEeSWcymOGGPtTVFcSc64zEym2w9JqHDoBdU
l97ivbiDbh17Fce3lhnAmTso9RNkQNWYUMeGmxmRHiEQbXIBOW03agY9qVVdKPmC2Zvh8YdSZgMT
kmzMw9B6ybFnhU9JpLaQXXJTXGZNORlWeDAz94ywAyDWzT9iAoFgr22mghwh4jXIV1afSGAZ9loy
0Fc4vEnm7HWWFSfHDI5eZ82+q0baho9PngyMHVNkx9bMbhpE06vInPathkQg96y1pacPKCh65n36
vcTrvtQoG7YxHDuosoM0wSgHtr3sJsfB+SicftwW3mxumPCzHeuliXHVYLas2v7BDsTFix0QrTGk
JrSQxwAooPnEOak47GrXzBA/U9s5zxDP34LWK/CqhRltqaXtjwW67bJ2UZFVHjOU/dpx0bIkUn8M
PYmo7Ga2f3dy3/1aNP3OWfof5XggJyTCAbAT/GvZf9AKxohftUoaUiqZ+jSGQ7wua+U9jLyHKU5f
hA5YUcbss2vKwGaelXmD/OmcY/jNTQ+ut7yd/597JRe7wH/eK20/iv/49z9plORP/WqU3N8szSC3
WSqvTBWl01/6JPc3GiQQNABZU8Wokr/4W5tkYueIY79lyM5K4mt/aZMA0Wh26OpVGhvZ3/x32iRd
dkG/307iO24DpFkW3HkE0r/H0ILZTHBuYt4xM8jPbI5BAml2Qs5sj+1H+qMxmg2KR9IjbnTEQyF+
OIr1mEB0mic4KcSVqOrVcDwQnp7QnnplJM26j54TUurAaor4qyNlqrtV8bD/u+/5z+7s5db9hzdP
uoFcH+Fi+kdZd+eF8YgVRrW2cR7j8TR87T+5O48lx621yz4RFPBmSgKgd8n0E0RmZRbcgfd4sp73
i/WC9KuvTMft0FQThSKyUiqS4Dmf2Xtt4pSX7t6wfg7GgDCo3Sil6LDGUgSJiwZDKMhVf4mp0cpp
J0v7KbsoCSAIFpGEAEHfwv3dkHUmMWHGhgSVKWby00QvhUWsTWS8ayzNFv7RpAPqqy3PNl8t65Zm
eyl66oWMW9v2YNkeBhu8TiAKJkLJU0qLpSLaRQJLOfcudzI6THtN6MtTYjXY0oJPRnW+UwtviLf5
vDNtL4kgURg7zEqNm4GolhDCWIhrZWeTtojh6TILGRi+QWItC++davdQFSDFG+ibm/pE5b4GeLEG
xnuMjPQN+R2nVLGZQushzCg7JuoDE2kYUpklJKANEZciL5flK2I2N1GgF4AHJouMuMVU1pfGlXpl
EzLkygBEsFRwrXnYsQ7zKhUX9ESisBJvEQzdNBkahja+jNYy8mALHBRMr7gDLYMI0oYLoy17sqzs
blM7VwSuNyv0Haf/qWvIKrFUTCwPdKPaxQRlDZLk6gNjQqk4R9P4PZbI82Yue31SWb+mOWqBqt80
dcLaTNkMBewvfdqFknmRimvXRDtClC9mE78XiVnuzKQIAegHJzIpDiPqlmfLIjZNAye0xE2KDdYN
x5Wb5lUMLUlMLEegZ2nrjHBqvDVlDaeaSaa6cNfssG1d1Nv6v/6YtOX/2lJ6zWfyXYd/Pyh//b3f
D0oaNTYEfJuR3/526v22brB/YQdBugkLBY4rlf3CH49KoudJKNWQ8f/Pj/5zVPKEWpaDVNDR6SvU
f3JUar/Sqf983HDK6BYnNUcv/M+/3KRTqdt97TCXkGP2C5NRvmgdgyVH1Md+SoJno9Dq975yCl+p
m3BjFNKuB96iNcTKM2ALWSUHJUET+BRjVb6oaeAqyvDajNoX5DBPDKqfSfVVsSfC65SjFmOSlKwF
xeljtiLKzSl9RdKO3DQnqkpYdEm3kWYsI72iBygsWYEGlg44rKsa+LCBepMzNo0ishmFCYlxoi3l
J2hYBMaRLtRXaC0tQ/rR0a97y0S8zKZwNRuEhHRhfgbydU3mbN/8ysy3LW+oLM+SwBhWlbYVZr7V
hXMtuoo0dT4gf+ZYWzd2wnTTZsaYFZq17nFXciiFrk7Wa9iFu7arv+Ym1ff2rB8wuXldwJ5xGSaH
de8aDsqFOYWTl03TQ2Ta+7xIN5mG/HIJQ2Bm16zLsLzXw/Cdd/20r6H+34q6++qy6o7xQt3iBRu8
fJAdmIzMg61EeLw9GqDJbqdbla+lYutAYebrW1Aa9qSnBG7dKNsmbBhUFidDqG5U0TkUTYyZK1C9
KsAGswgLKiySWB4CIuv05r0YBuUB8Q1LCeBwUq1/zYSJKECGIY05xlnJdktIraPrd9AwEbSzQN+o
fQI2cerCtVoQM20H+UksBj1U+YuPCyFna9C9IeEnwaoIDj00slVdIffpSta/WfoAPyV80VCpXDtN
+Qy4l9ZTRLcTNm2PnHzcqWPDTagy7SgBnZdd4mqdNh56S6+OZD1vEe1dSVmgV6fBEwHv3RLFRsuL
qV9+boe83UOomvYzeSTvWBldScZIU8jWOWuUJySHKUd4zKmKHAyd3kEJ2q98tipPB+ut6QwDx8aO
+PwVtPJ9eiMm3lg3hajfcMX1F0r74Nkx5ZnFQgacviOUnFhdG/pykz4LUb1ag21QS2NeYbKZIakm
Eiurhp2mKOcoLY+VgC3USN1XZREJ05nqvJo1ic9qGlIfTAeRoayUBidDejDxBdXMYlPbY4lz3yhO
U0t0/aCZrDeMTasS3x3JG1jsDEBldk4NWcVFrF57zbaPRaevVUZJkEw/wgXUNPNB6KgSVZVuJ/E0
rXhBw7tdwmQsvhUrq34eeOua0XIBMtyd3NmN6bATWd9sTVltCIQdAdEW7cg4B9OorG+WcPSqa5eL
uPcQ8Pkyw0wdYuTGigiSnbXhKKp+jzLnZ6K1p5DA1TC6TsN4l+vxrrJw6WsAl2lzE2F0C1U8FYLE
NAVdYdjQlq0MhWGM0rKxUovxMW21dTA2P+bJfNArWAidcRv1+EuwTSLUZxOr+tcwUaCE+sD+QXxV
xrDJ58Yr+RRTqXrktDiEI/6pYjwOjILRbCnE2UradoyAjId2eat69TUQtmeJhQNplluzHfvHKKWm
QuyO/TYJgAiao/kaJLK8i/qQj1oNq592hHUtCJ3sALyBYKEE+7ALtePn/6d0/HvZyxSUuSWxNibf
x7+GP1VDMjAIJ9FF2Apoc9JFYUwF8+M8DNBwdPOzt6s9KvEPUToTiYcR0SySN+eJeoeSH6FeTzi8
B/O7SAlOZNTIQkBpfitw/729kqEryh8+iL+Fma3q//2/8q/vuhHf/d8qgd9++bdKQJF/QUKggTkw
udV5PqktfqsEnF8szaYIQC8mLxx04w/KA+uXRXGgAnlSFI05Mv3U75WA9cuiU1BlhTri11Lgn1QC
lrXc9P+pBPg7AWmy6TqAAaF9sMy/YGWmyk7jXgKEb8kji8MQhrWMOVvu6obTJvsOdbYYRepckqp/
y3BwQy391PrDbGwEdp8yj+7pbL4P2Y9Eq3azka5b9G1JtdekeqtRH/QWJMFzC92iip9xbhBN7Wfl
FUf3EKcwIzSPP2jic5G076jdxfJrkZ+j5l4MJS4v+FXzlZzmBn6umh2QeE7pvrTNVVaT/5Ke9QRc
ovGD4Ed88PuoQHiPCUAM7sBxWtrv4Fo2Rv06yOXZ1IdrGCKLmANfXRSo3Y+R2Xct4wTWJxezIUnF
hzJ/jdVNx+poQCao+IRT77KRKPWITEsuufCiVtPzEL5k9t3JOn69DAFpIbRjM1p9i/FcKNjrlMDP
8hd0sijJ9RWvK9EutSIOU/sqqWjKaEVQxeWwVYoxwbb+pKPX69Kq9PpJW9RUqCXU8BxBU0U10KHR
riLTizrHb1X1KpHNmkjmOgraVz0pkXKGk+45k3rQegOhdGT6tTP7qWDqxqyotr1ReSzmzbwwgaSM
sF+WnlLq2ZWyclos08ECzCYGHIlHrnlkdq16mpMxxweUXSsdAwOCqdF4ajCtlNzW4h4WGTVYTB0z
e1mKhvGjI2odnc3KpjA0SP1dRP+Fhs6Mwq8OiD5hRA+IgE0ZmpCXXLt2wG/U9KBGiwwfHUnhJ5a8
xsCVq1eHtWfMqm4u5UMdv5lK7YEeXxMO6KLCBy2/yeKdzL5QjERZ7p38jbqRkiHxpaE7t4OOu44z
v+ZDTGvW/M1Od5pNQ4y1gukTyAEbOXXX5Mv+3llFbOZqBzkH/Z02q6eedl9DJjslQMKlgyjIpWc/
jrnE75dRuXgbAuklJ4ojVqGBOpqrww407Z9Olbi58gScdpfU8yEieg1yHYQq4tyUuX+RRuXSDPWz
LiHosXaBMu77GUE8srDY0NcFK9ec9SWo3QclJTi97xhbEyJluJoJN/ieY5x1BD4rbBE5ob3J4DuU
WGX1uYieO9pkMWIDrpHUmIwza2slmYE/6ZlbZC3P4dRujTo7LoI9RX9j6VnCMez3YHRiMT+QCxjJ
hlcwNR47sK+Gdpub4SjnzaaNpod61I8FKbuhMruFQ24KNYCBlV9nIhelKVw2MpHbd8lMPSaEt9wO
WLV8p+K9dK4Wfl1FHzeM3jeKgfx3FO8zkIqxU2+95UQ7M+jPjoRCJyMpm4GlULzBnramhv4UVnCi
MO4cz5pl4rQaoSRck+6jBM5aInZOuxxFSO531gvbI15RdCyV7JBFxJH3H0kAwIbweS5RRPxQbGfI
ENHBMYeNYc6emX1V6EZbvkC9/NBjDl1r8m3OYzoXiL9au5vFY599W/VLW8srTRm2qdhpVb6pgUPx
ZiJ2XRsO4oTmXA6PadMeFfKLYmkXo/N20veu6rc5TBilvmPJsu2PAeupiaBGLlVPCybs8IYfZfFV
qRrPMSH/DFRms0COAaJGSzaK8laPzX6aXiZ+UmbF2tQN+FfPvbO2nS8n2shKcgvC5HnUibdDqd0v
+RSV8JpZc3GauijiEJFFfjLi0uhVT5F4MkK08vmk/CwN/jCo45axN8YeHm9nN+XqDiB8BIS33ubp
7FUOn5VV+iameZVJjGRCs4E4rKv7nE8hTyoA6smudAYgN7zh+IrQrtg7gyGtLIxdxDTZ6WNPlBJk
rHovz16p0CQO57JVNkmJsDyXvA5xOANI/CfqtpKqQ+VYuyket7awHxy8phbO5SRCbhTY4Wngi6YN
ONW6pyhLj31I/i8ps6uoORZKALJAk+9YnGEN22AnMgSXSpWyOE8qT+IkzwQ6UGuOwLcGOrQjL2UM
Exi3oQjWaoy4BnspProNCep3G5SDafGyDLN7cWpoHjSWG7nKfHl41DXp7kTOngLtKY3yzh0M1UP3
TZ+Im19qmDIl67IAbTLWJ8VutlbW1eAo2wY6iZCR6leeyTd2ACuB8Rb3S+xWKGMwElcYgZlCJb29
VlCBrdvexmJqIY9WFKk9ipDWF6Ib3wc7hlLtcAThcZC+pfFNWZYeFiTqF/C8MydMeOmgWobgK2di
g7FnoorhCxrQpQKpOrb1hAcUMFpaypvGJBo9NbzaTB9nItMUtjZW41XsV5uk3BI0ucspoZPimzGi
yVUy4JixLFYNLR2Y/S0QqrSkPFC17rsqRLEbgtpX8F4DVDt3hb5TAWriGNOXHaOwFyKdiaE+zZ67
If6RxyhbVqFgjVn33cGKjAcBErwErBE5jCxJWJaMtDugmfJCM9/piuV2suTmNBoB3jNZ3xl65MEn
3+lN+4Mgow23wgublpNFc72ig7Qam/XgsDYV5xpoJs3+mL5ZrZOyC+dwCpu9CBy/YJRXVKiv0/DB
jA1WXv0OOtVs6UB1a1fR40vFsj3tfWyw6Lp3VQhQyVBeG8t6mhUAdUi4JU3s49L2FMYtuP7gG1h3
s4zXIVobJ8K/TYPSyUgSHWzkxOmJAssoKohwY0rm6GfsKbVZJkOM61iXOxKUpdw32/m50crHgMJp
sgvPqIqdlbaPcfli2sUBm8Uh59SvuFwcKT0kMvarSRxDdQIvWT0ZsQEvJyXJgdRT3YLDkcITE6im
oUiA7zgG+c6ZL0la3Nr8yWxGYO/DGwl4W0e+BBPXT4R59a2KmI2oBWfSRV6C4Ie9JmI/aRZSPhA9
TB60oonARxgyO0Z32EEultr3ytqS1QDMMdznYCHXeVp89Eb/Y0BB1ySSD1xjYyrBaaSrg8wfgPLm
ykBitc4lsdR1PysgZbxIv2JeGaWfCelNWT26gdF95WblTlNJFmDlqkZz7UJjVRYUTnJ0iCXNL6vK
BZLsW9BqRtjao9qs8ASQF8Y8weq4YPFH8IhgL0RRVa+62VmD5nmFzkF8W7ZNAEJM+onsvrXGOaHn
0Z59+nZSk4tUMa8mvrzQP1PnpazPJcdgQ/YpZ44S+iqqzkHc9PxKdggYQrgHC5a/YfuZomSCwctg
qc4fZT17lJzyUtsBZlKAMJhyK2RrrtpZn0ORvv3aufx7mzNuof+6yIIOLbr862992W+/97vmB103
+VPIBmVTpg/mv/j7hBZ0K30ZfZf5e/P1n2WW7RiW4UCLMZh7afSIv/dlxi+Go/Gw6g7DXTKO/1HM
tG7R/P2hL1s2abSNlmYSg6k4bLX+ss1y8iIIJhNFs9xwZcqlqXvJLPQVXdoN2QJykeo6lz2SWU29
FKXD3TUOR8s2fUsU+8xoH4p0RCquItUb2pGQeIQWeNLBBwGs3Fr5tFar6q1zCs4xQNSwA9u3OTwb
s0lZ2R0VxfjKhRzTithwxxpp68BjcMee00K3i7dUe4tUnMW4NznNA8EsRXqx+uYUTVrsj8qww8tG
DRAPr5Ed/2QKc3MSXBSReajr5tKnjV+P3MYLtqDCss1ebq7FJsgXdy9WVoCrgaxvLbLUBiSopYHZ
olPvLBG3g6GzyqoiTlvELyWJzCklYZSDkFLmZPmZRpfQJsouoDJ3pPow6xPk0LA1VkrDhLcer0OE
zLSfHwYp5ODWX8JlKm1I6bWSyH8PQYmZUnEPAklHlSh+1tnAuYHSQ5uOVSafkxS1KFiBVWqzlpsw
uSnqPZDtN7VVbqVs7OSK9Vx5c7rneOzwyi1Ree2q5XpepvvE0VVHrcbTlCfyw1hS0RtAHKz7mL8q
C6BVVb676KmlUyy11tWk8ikMKV2X6ryCFBDntrFmVDNue3skt4JOeqXK4Q/Nib3ZUbZDY7kDKoGh
eLLmJ11yVWomTd/240uvba3y1glPhONK1e6IQ5HR0kp/Wg5o7/OQbgb5IBVfUvOcSMmxsxetV0ZB
9yiCsyI/JvMSYRWsQ15hIz67ZsvgOZmQadj1XivbPW9ZTwqUgot6sWam1g95jndh8KVFp0iCboVP
knDaUQFn/iN0HvQGGD9h4MV5ig9hI7yUyTj6pjo+m9aWmbCrFep1TLm9wszxI8AnqzTmgVdQmovC
/sqqYiHVzakRXDNhGWsh1/pjw9jxYGjhrlKswxRuokFjwVlS5+a1l7TGzY4m2iWntrn9dH9mgibj
HHK73pivbV4me0Nq2207v+t6YDIefRytOwQAt3Z45UX33EanpnsOTKo1665ymZe8sjTSfcFlYlCh
d3O9YQMj1kC+XhVrvrUy5ZHVtF+NTs2WNYa5Aeb2oSsPRn7GXaCpIe1IfdYVnu2ofDdF4uUxUWzR
cFfYz2Z2h3Y7enXQAqsScw6Jktm2vx1AuZ4pJPLyogvIEF+Vd4F6yaZ303pzHFTppu0HITfmcKsq
JjiEoZmLKk8h0Jww0YIJqOj5xL7YE7h9dkva/Th4hqQuOG1vROntTWDGt01O9gR/ceCwgaK+Fva3
ZT7mw1PbL89253VM+aeAiS8rge7UNVQ/ZfsEU1p3B6UhCwnh6kh527K8HlQkeeq9w1cIn9Cf2T4K
lHxJP6/Zj63wyg46RVOZ7TI5c/M6Peeo29NQ6zeDFuxFGhw0KktrNjzBLavLD4lMMgNokGBB8d5F
G24kvhez9RpJzyNBhm30PbfsbI2RBW0bAsvRzLeZ6XnFf1iXvgzlWLf2iu8YfVzZ/EjI20MTUxr9
iqgXt9XenPig9PdC/dDtE1UEIRBIhlBUhhmSvOdyfAvTU2h+CNgUUYKoOHyrEzbTaJbJl19F1tMw
gB9CuW0yRffE1BKRgyJLdj5jFVdzcZMaQOXsPmKMOSVzA07hVRUBdQ43M4t+k3XyUp8itukHvkwE
OonIFWDOcHO2mJnfmmp2xyZghl6u5JT5HGd8rGX7pBej37LbWul1FbqZMw5+YbKm6qpx3PRC88l3
Zn4TdnsbqmNUPzvtW18bzNKQeUOsMCLM+B9tfUqTuwrHMtG+GuukxM1zT9ceRXuZqAIpeGCNsUrK
naE9UHbW8buk3umBcwbgBbUvNx4rLMZoi0mB4XkK6BHcg5dy23RhCxvKqH8a8fx6iEvElm1OIre6
F2RKmMCl8sSi0LUIH/SNDIFmtI2YGVFHak8xkFRFC6iug+6Ey9/9V5dIpmbqC0P7v2l9+rpJi7/O
rn//xf87u1Z1+PWO4QAFW1bSv9dIKKZRQyNydhTbWKjtfxD8mAy8mXTbbFrRBP2pRjJ/4X62WGOT
7G0T7vqPdNHs0/9UIy2za4bmmmHquo0YnL8NP/+Day4tkoXmzAEisGGRerULsfeTZPSKxXprxwa7
nfRFrsoHy4w+Hdz80ZA+yNp7qoJ/JnlOQ8gZpFzr/Yh+VYFQJRiEOmP+wIIvtpiRMpst5F9vmlPc
IVQt7Z4suJb0sHw2GXNHwc+g4kTC40rOj/ZdM1RFuroe9ehDYDypTdWL5vk6JAxi1PFtRII6UfSX
EQNHKUcxT0U3OGuHsZrpaBsp+bSXGQ1+tCS2wQ49NVy3XZJujLQHcX0LIVHlSeHpenEw+2Bb5dGV
8+weZfUjdCauadLVUDg2SXscc5WZ+ehqEIEhE9PSD0yDS+7wsWp3ZNNwwUCqE62vsbyWwlPFeEmP
/SbFVU+qkGMuZjHBOaJzWcZeGfdPZv8JHQAz9EDox/SB2/IbZtWzOuHOCodzCpS9BF0RJrOP3mU1
J4euK7hu3XyM0VrfcbD7wRICaQVkHSERl+LHEM6GitIlmzqMx4xYmYc5JrpRRZOufZK4ZhRtOv2d
TA8MYu22nOB3CNVLclAIFVUtv4DEQAfbK23lJDhZ0WIqmfHx4OSwkpprzLhEomM+lGyiqNqMFH9T
fJZMJKt1eJhFeJAQokOgf4OSd4C80K85/MB1M8wzyzeTmBy7aa620bkabWbbtfvKopc15mLvqNGT
pbeMKfsKe0b9bdr3jhuW3Q/lsoJUwNkVmY4LPPbinDXoAP/TypqncBhJqsYlJYbvjll3F/d00z1K
54NpCdhmiEiNzstHrHt462oETk0GqRFbosqgr5OTvcMzZpQ3uX1Is3ptivKazY8jkXWoY1dNO7ml
znhHTTcwSw6JCe4FwUQIATzA68btnOBesYebLDUXMbFfrWvW4/1Itls3f7RD9RIV+rGZwcrawpeS
yp+KzpdG0+8jnilLOkrcPGZ6d1rkCy1LhDLPiPhhJgTQ/5An+Y33lvW15Wu58sPSj6EzXI2ovs7V
wxIkZdbTTqVIjJNdz9Qj7KGu8FSkARq3IGaH5CfRssX8ocvDbcnislkkJPl7YL/YykiwS/GZCZUC
vlwrs35GFs7yer4SA4X3DHuh9lAILGKmsZ7ELtIR48pXI5V8WfnJTuCggTtLxUuem2tduWuRiqx6
2CsWGmZryxiTBDGFt/IdyoHfV8U2KK6DmZ+kfh+A50G44s2JheVs2oQ8m05hbswBKViD9SopcTyy
psLA7kjhS2X1V2UsD5Fjbg1jAv7CtK5oCNdqCzg2P8qKDsEI+dmmaKZ1kMzHKNa3ybKEID8rsR9D
NmAKs6iZW7LWrOemH/c4U64yVWw1lPdZrV/15mdWnMqKQXeY+I1e73tAwL1a3jTBLHlS93O5xfe+
Weygcn0pa8pZ00ULQu9DlI2ixhCZGh7jQLlprUn595KSAlj2yraGZ+5ldAJCHnfyHN3jirZBdOdO
veKRw66YEBD2lCasVGQWBNWxVvvdPM7u0AjXtOJD1/ZnGzV+gFhBgXOl4n0SUvsYDRmrnMiPegmJ
Mo4OGSBsyuCWTJs+ejMt7Hqj9SXBcZhVZxtFzalj9KpEyTEIm0d8h8/SBBiPMNLTmKBnQ3rC0Hlx
uCb7Rj3r+Ko7aKvuYCGaZny6TuzMleN7lBJhK8mbQFCvwnSSCh5D3t7c1BGLM7exrdGXxOwTEEI3
l+Cv3da5fowaY09z609Z5SKHdBHPnLJeeAaRViJyeHwt9i3dKpt7GQZpcUnC8nvkm41R0B3LectY
bAG/oM0ZDsiWb6lD1iNdj049E6Xxtm/FU5wYD8GgX7J2OuX6jIR5krd6Zpy7BnDbKEn7OBb3oC+9
obC3uH5RNgReDerdCEk1tEE5jsVbL8fncOh2RRhfoPX73RgcHbAvYE1P1lw/SHzfobLVQ8d6L/KC
PjrlmbYZk3jTNuXaqq4DhlSZmTiW6YWBuFHS9BxX3yanu4VvkR2pN9NUZ9n3hPCDsw0JLTGXgPmw
HerSwPP7mbGU1S1X4wOyCorjPDBfI6fac7YeKi4mLrFGn0+2ejdFfARTvm0XKHlNvDr3LS3WZsz1
O6ZTv8IVrqnKQaaPba3SLdXirPfVjz5UfBXL7WhiwNYp2HHCz47pkrPr9xDXSoN+KOB/JSWHirkD
iE/M7J8Z2xxCcC7mWG4z0fmAhe4yJAs7M8gphDWuDbyO4dLgts0BqmKI8UzsgmGgsZgrV8IsyYX5
WTQkkcXZ2tZPjj4eJlj0XQZ0PJ+3qRp4KkYJMxL7iLE4F902dYDpWM7PGYM+0hVrNMg4ZBspICI6
RHhAO2EtHJ8aRs7VcM0d+Wql1gNjHN/AjaCg46qnN5WtMyhQ0gKnXUyU6cyDQ1jHs7F8A60AFYqM
Ksx8UoLxZWbpW3bAVPrRJfHgNtMh6uzyHYa3YfYxZmzAFGzZ0ly6GW101WDC6DARd4YbJcC4powE
8zsXsldAeCOh5QYB+8OSO7et3of61LJRaSPtpW6fwMRXmfDQzixesZK420Bs9Ek/Vs5OCaqNPZjr
YUzBzwweq1OvlGwMFgya8cWnJpJUVh5oY9lHndL81cZuZIiAyyfD3QlPEkYpO1iExem2bjVWq5kE
4if/RuUPi6+mXJgF3hu9aLHED+dCljd1l2w6Rhl65Coayy3V2ppsdxJwx/gL8comJSoqMt160zhm
tvZcGi9BHd8iPCkS3phuCE+Wg7IhQc0bBScVdVNVVds0zx4nVT3ZRfihl5vK3olf+5yEmOlXXcWe
YL1XMn5dlvkYy6ccXP3iSOsvUy78JtahtgUXElz2vaS4yNY2YuA5DGoW0/rZbJjGtD9l9EpzPO0J
8jCFs0db54J82crFiy6dIwPzc7vr6vTT7jTPSZ6lmfnQiIjdNNhBpxjLM/ZZ+kelyXuGVa7GDnjV
DMCEnOpoQME0wDdHaMrzwcb764xebCH/3Iaz/iRImwMi7epCuw76sE9ThwsFRaNcqCsmJxcNX36e
xpYXpiwbpRCh2OjrVY1kj+q09gOqT4XVYloYuxxjS1m9a42/HDt0lDS+DefdYHxlCQd+4SNlJAA1
WpXOkfJibZO4HuAOQkNqd6e535TGQYzekD1EjYWTqLnkBW9md+sL6YaedR1Y87Hm8BI41x0tPTOD
tJuPwPZrSexaQLYJoRCJhAovJC7IMhc49ldTmwQqYq20xAUJz0+0eFdzqTkplU1lQibwHuogkcKG
jday6QjgEGkHPJJHTTYkeC/5sLU1jkWJ5AZ5TTSgN4LgM8WLSuuaJIvpSQOTNn6mPAqNbXpD9BY3
1UsjNaeWvqFrXkRV/xaU82+e6f/3hvU3wdXn9P8Y6i+/+D8Nq/oLaiYTJJSN40QzF87Kb0N9+C+a
qTKaR6Stawiu/tCwGr9gGqEbVUwS6/5s5OVHy5/nx5pl4y75R7JrfemX/zzUZ5Bv0KgqtKzYVOTl
539oWB1H0ua8yrlIX2Up3+gShhRYpiaj9IaTxa9inz05Ba19m+iP6n0i+8yIqtsgzsV7PQhfXPt4
ZbzU5QvY4bw+ZOIqZLcJoRZugWnn+WsXhrvme0hQHDJhS7liAmtdofHkREVu5LD/HLJPLXut1AMe
1igj8+006xAnoJSepIe8AAV5CbiCUonq+RNF46pznqdwbydnQ5xS+xgOJ006oDbqi11i7ELnWKcX
XJ658oD2o6+IE7nKyqttQx85yExp6MbgWutPAXop2GQIbQbEKS6Jnqzfwaam0DwLKqVVC+iM4Hr+
2p5MczFdWwaGLeAP8vJK5kt8XUamaGsZRZmDtIpJlb0J8ZjA3TOw7l4lZmI9/0rKaOKIVQBW9Y06
Eydk6OIfZsHfIM41gI5dKMC5tmtnNatfteKqFKO6JynfALvYJBjoQF+TY3qj2ETTBJvLtI9acxfz
Eb6kEXRYMncM8gePO1A2112KBgjRNwu75bPQoEJsmnehMMojcsK3cNSVCDNdYl2res0AHLnP2Lgh
oI3pSVZmYBJ0WZorV/k3+VlB+GIKttTURSv86atInGqbzSq1wdr8SMnABZXsvEifevDesLIlDrXU
eVMTZg/1gzz4ff3gkJOeDV/NIHuqqq5kgl9+Ok8dMVnDu/FO9PdAjjQGmKPSsT3aWvxzBmPubPK9
DIyAmSEcSfnMIgIyTmu59oWl+Vj6WM3RYZuoIRDCR9oj93oieRhnllEGJzhLnBVjgKDwYv0hdD60
dCtLJ1k71p5FXM0MKJRic69eC2y7gHMr+owzn2w+HJVyowZbPfyyo3eAL2Z7EtGlT24jmxA1eFfL
o3KuaeorFq3yd82mJr+o9zY/J93TUO0SPjgGAqvcCcm6/kyK1+U7UQIGt9ZjMVCkOTdNZxOyQvRm
fop3FDwJtdhnvpFc7Sqehq34thLkF/7cn/r+rUX8iAInQ1BAlkyFBH+VJRf0C2lyadLbnFyjRrvX
wnzKHdXDIO5hPUT0o7pdvkL4F+B3SNBPWCBcvgqEcFM9UuzELhz21aQ9FUwwSnCl016NKhejEa7Y
sVipFXNO9FzR6m7s4hcUxVp+lMxjyV+Wlza0gOLWuX2Mwl2UAgp8G5p1aFzk7iy+m+w1ZKVBHkat
9Ug6sK/Rr/HNJ2FXjlYzenR5xfvnZcbHKJ5xGfAldi5Fj1Ug2MvayYLvCWltkh+ZeMzOPhvI7nxp
ueWH7MCH2kWh3yWvzURtu5WQ8S33OigdmfwS7Okesj/2Fkl5CjXEOznmqjWiasTgY7BNMJNHG1Wk
zMy3bPKzji9eM2/+1dPa/8PdmS03bmXb9otwAhs9XgmCvUiKpKjmBSEpJfR9jw+633De68fugOvY
znK5HFGvjnA5HJGVmZJIYq8915xj4t/Gmv1Xau0+T36E2Z9Fjubf9+tCG4GQ6JCFGqsrCtWwv559
9v8Q22UzraiKrv3iGf45csSpqOPN5/Aj12lwlP6+0FZlyzBJdP7TZ/xfnX3AL/949slItfg/TWtO
Rglj9rH/dPYFUBGtKcZVrHjRXdez76KCl11icBE+iXPlbNW8PZMcsFgyvIxgdoysIQLd8FhBw0mp
gszC5pRjRGzC/JCPyc0YJDpImhc9xlrDR5VSnNpYWsb4WaMKKkq3mdCmsJtxDY5AZT7Efvs4Vw9g
5EQEgOXlqzB66o/a6JYei04x3mlhXXYqi7yi32eIXFpVc/Twr7pRqKJQyn0qAbPtiYZLfKELtcJk
5Js8pyJKNbKCtQbr68RCSp3Ktl5OEkxfSy7XFflylVm8jIpj0OenxMIBaNCqpIvnMDrFonuJjGS+
ETEIe3dEVxx3NOAuol8Ks3rkLC1qSGGXE9cnk9SnabmqQqGNR9IxmcwTrtfL4KekOU4lOM2F3cY/
TFPfReME3CdBdTbqbRdTQaIbM6Ji4roupTwIvcidihyTYtEuiFWeDb14qRpa6a0npShXUWo/8uaa
nIDbbi/7R/zYLRdImlfUtljmNSGmIniTDSgDwBLXVVC/hWkHTQ5stWdfZrei5V09XJr5mDmhbm2y
oD8SUsLsmz00mvlqDuMKIYQNKE6Zoo++MgzSXdXNrOncqbDrFgzP1Ea48jQ8J0Z4xG3sRMHJin4E
1buUbhIu9DU0kjReSVh0zRATHCoz4ZEEP6S2qgOfqWJWOFdRg6lHRBwDuA7HU2ifaAdnkXYZs+jS
AL1WojXAGEfjaY5LwQRA0YPY8xUezkjsRI/G4JBq5VLOzPfGN1jC1RoW5zUOd3BqJm1WuCfFEDg6
hBO5WGV9gcsrd8t4CahllU7A0wu6LcqtwjusM4+iebQkyJvyxSY9J5sf7MNN+0FIHIjLNLnGwM2s
VaLRP5MtKiWCJhsnDw1PaSInXH9AE/cYpfBn5Pq4E3LjOfaor22g2gwfAxcebsAzcw6myjM1hhS/
Fnc/i2n1nh6aLNpbnbHG3h206QNmmYs2vad2sWFapkMLtqwK3fjDjJ491qBDxPuSIPHc1kpl2NZj
/pSSR+yJzJbUZDRMjRQWYFNaTgHDS9mBEeNcboeRvX/2kXAxj4M5IgC4Qol2ZqBca/ztYyj4qQ+O
H/+Yp5hcH5aV+hZoFF4w43pngzCyPkUwuWgVGO2rpaqO8GlmTC9xRKFLfVPRezr9W/TqMqAQ09K6
TdprTsv2WbP0cxe4QHwcVTXcSi4xjoBtRZ1sieRacnIIcJcl2EcT+tdmXYFKxvXYSQsLxcWenQX9
RFsJbYt5dRpR2gY8JdQlDtdM+0b2po2GY11O2i0430Miox8bR5jKwFzQEVsivxqIZk3b1lVza3hv
eBBtgGZ8q1V2StScqR+EIowz0DGretyxrloRaGfkFatSojulwk8RRXbIu1h2xdCuCpmlPg2YTqcY
Lwa1oR5NAlMe4AaarvRIuIY/LG35WOUKe1KZntpvMNk41pWFoLMdhXWhzcra8APh6TrxocixE7UD
D5AsXhWqvBiYZSJEvQBii/qcmf2qp5wojL7S4lNm8iXMCG7+oom7XiSrnHG+wekryCVrd4/7QBBj
DjaeyHDeoeabbBRgm5Uz0sRrjkLQk8OH2i/ky1w2wjNymSTBmyRLPAuoq80s6d4Nviv3ya6Ox2Pf
0nBnqI9Wg5e806y9hWk3Exoca30XkiDhR+dvPau65RbP+Kg1+bjSglUfZGv61hX7WVEw+UhhSiEs
b8h0kNfGMDxbOnvvtN9WfrGOJftmlt6hzczp4qPdl1O79Kf+XiHF6Yr5wFZhCXiZUiBCHJ58VBsP
4LK0pi2EuZ4dDMCTrT/2RFgF+cx+1UTN02hiv5oyot3RckiSh5KtH0QpGOJ+DkJZm7U60R40I+JA
5BmnURuRVTWbRN56wVGFTjAhKWdheQuqCRES/BySa69+0FWw8HgfjrkB3Dta+umbb86WyWZLBFRj
wyLb3WdlKq+IqBQpEY3Hu0oOJVGIc5pYQCLNobLPSXMYCTxjMhZXhZXSX8sldCweZJYlishWvjac
k3xcp2h6SayAsIPoST6vIlfa9O8xHvKmewh4pKOPxdWBk6qWUOC5ZUhgGdOgcmXoOEDFuaNylyob
EgqBGwoAiDROWjU2VtYlU7ipcfXEbHmMCHs2H/cUi7Bxabt+E1SOHNxE+ZT4DzKHPf1byyh4mdJq
ZfHBTLs9resr0clcZahSaK5dmLs5lqtRydzEK+D5kViBQBotoR0sbTPmpSsO806BVg9G1Dj4MiWd
Jl3rsavj24h2E+vBh4H3aqGPY7r04082eTvVwpbX7LOQshztJSN7RD8JazzM9/BWikl6MZoIxqdY
Fmb1MiTxE9Xb2wsX8eym1bTdYLi7+Lr1ncdg0a3kxsFF5SzSICCHkk2oiiunSqC50MGZUzGpg6FW
YTWN07ArDPsScjsLivHBmg4kk7ncTiz6cPqOZJ5TVN/Utr6NuFj3BicE8aBxwofdfnUqFuawpf0h
X+Z4PxKTLRaWj4MtwaqBnLOQ1eQxE8qnoev7cAS4KpKVFbevMs/RjlSlHF48r9jWKmcq9O8mtJY0
X6+NQN+mEsUW+rAKc8nt2J2Y0leBQMEC35kM4EarvswcXQ/xQmMY5CxFbN2G2BFxkn8Hibw1psbx
TY9OxBq4w0AkAqJVRBQ28beW8Nw0T+6axUcPsvgi0IOrmlTbVlX2LRJukNC1MzxD/LIdNR7XDadS
ClU2wfeH+h4kpJomjDMg5Nnbcaq3pYvb3a0Z0UTy2QbVSdTKxVM/JNU6EQvYWBxCPvjVSdXXQdVS
SOQTW6g9dnGZ79Y63IpQCh7InZxzEiVen38YKavM3NbOdaCTmxWuxBrFrps3GLc/JE2uV0NbP3Vj
vi0UQNSRiqsv+Jjy/mANAv7fVLll1++qFsgpu0KDK3fJSEZJ5LYqM8yb9LySyfjbX5ZmvMx/tras
k7xuqrb4E6Vw/o2/K4WqUDRZtoRpmQBqfr0t/aIUWjK3ItLsCmkTApu/239NbjD8Ii1a2mzU/Pm2
ZGCEkclkqioXMM38b2KZ6JF/vC2hFM5/kSrPoCNTm+3BP92WqDVU+Otz2el0F9NWx/z6YBXHqt5o
1UcYX3Mu4vIaPZsKeAsTVWgsHrpkZSQ7AccOXUZDn/HJajHnrDC1WY9B4NoYv9qnVDoSuScDtKN+
Z1dsOytaYENdtLuAf3sPdJZ1mUORXvMZSW9KdvThgr7pHyjzWGNREkmBNPqaRzSSIjsyCLf9m7gh
rvEPfV5NMCOQLXnDmrvGehk82N4J41jS7pR8r0u7rN1F9tZnnR0u6ngrAjdix7UNi30jHz3LUasH
td6qBViJbW6sWnVnxNu62FPMl6+bdAWXT1bWhryZ5CPEWO+QaLANFgEqz0t2S87Z2duZG3Of7pLT
9BxcrdfwiwgQUGZUNJ+ro3ko6Sbh4+maWNEi4lILIePJWVTX7jQcaGvh8Sut9fRgBntP23W3/pLq
Ttsj7SRrw3dg6UX4UMQnNyt8NNjl3BgiDKbaV6KpChDBxE3lXQ9bMBYvE6UasIPw3+iXkKe/Uvwo
8SaUbMA4V9m7MYuIVao8UzBjWQ8heaOQURe8D/nxZRFdu+AWdSONFu+9Pj9QFpD7smYltxuSdUnx
mR7U0QfAUbty2C5NX+C6WGL+6FIaH1jXkOWDX5EAu+kZROK1wczEQX2iAJCXQMe5ssJEXtmQSDHP
tpf2RG0v/zBbajUK8d5ij8ZFFPwXWVnSEPaDVe84SEDkMH+pXK3ykxy9ltmDTclpln116ZLhgtiC
vG9iRswtbZ0UPhJDtJgwWdrVV0kF+PgsWqwBUOQc81XGT6N2lF+u0GYfk0p3JOb6znIlvp5+U2jc
7h0dS+hXf03PHOSwKzgrcVGe2V5SjoUeSfvjzYY6R40oxke9PxSbLNtgCeiQAV2AsLa9nAQ6M9yM
JeSMscfuyRXpWW9JsyJruR6XWmwz+yjf9dK2P5TnZBPsv8uNSZD4XTvo2DTXVPgUJD2CI74IZE+v
3I4RhyOKcnEfX4L4eYoRAheTvGZjiTeW7u3iWQ9v5qXqfhg/pK8aiY6Xt/zUyQhmTkXiCMFyMYHI
lbytCTAIC7zvZDCRaMSrEQm8A0Zj/sL4XNf0UJCke5zRwCWG0iE5R0pE4PRr4p6M4lBxWOOpyeHd
fkTc30poDpmBx3XcSsaTPhy9J20AXrGYvgqEVEB7jnwUxSFt3nuE1jZ6jIOT3jyAAYz7N9X/IbwN
YEuEQHJw2tFHsG2x7PePAnfATh7/3mZL5DsSIX91Ih3/8f8Alnz9SSDll9/424kkazzoZRlekFBM
+zezpRD/o83S2fwrsqywOvr5ROLssPl/i/m4+CXF8rt+J6BBIOrNmFrDMvX/5kRS+Ib+sLoyZZ1v
FMcnMqPyx4aCWKhTKPfApfoes3PdnryqX/t4vqdWgZpMKYwtLq0HwdjEXKf4L/IYrX3TURhYDMwZ
yB8FePOJuqGMo6NPCVz61RZC0D7F8ORH/bL0DJAbI1fEVH9IFHkTMZ7+9HM//5Nr8DNCUPlX3AGx
GgRNNoSwefkPDTTvv56rlBu0WjyVw1wwvFL14C4lytbrp0XDUyF8CLtHWzwIeWei8cFb5X/mJpHg
6VbJzUYh7DgDWnM31JDhCEb+9Vcn4Dj8+495ZjsgupowVAx7trz+dO5PEi142ry0q8QIyIjsazRB
L0McrIlZJE1+kOWCaO7oYhzH4Ag72R+Sx97wtxNnB6WON93+7BLCrsJbe/P+n+iN00Y5dbJ84mei
AmwcN61JRrTFl9fAzW1nL3qFFmTSEgpivNn3lfHQ6/6q5xKt6VfFPE5GcsXFeqmxO2iSiyLCU3uu
40rnftGQiRYPXj0v+w1qW6U+coIc3Nogn33T2JghObgAK8dcwmVZE+cEXlUyAagzzdHomnXIXVfJ
pvWMLBoT8SMb1JSey+xKtuGNUrlT0KlPbMIuNuGeqECVsHm76Br+Wvvet1eJtoAZwF144HF7ee7b
nFnqjlxa13xiuogZH7yzqp30zrgibsXRs48Bhcuoae0KjXmiIlyx88AgCCjJVMlTQclXAIgIzO3w
XKv70gbRZpKBtjdm8AGS6Wg2pGMMFB7dIsLegZ4nj9j42l3T/bXtSw9pIvRlS0Ng31mLOqwfuyyj
qhkWXvYo6+lnGRNv6XE5lIQVCKdgn0MCkknSNNoRJ85TFFi7iq6xRR8YN7WkWCHqnvvSWldYcK3a
XDUdP5CSy2E99YfRs84Q/b8BH4MUh85TKd+eJx66sliL2dnGnU5O7kQAHI0WMHta52blBpFKG41H
bfxI7FiLVyZqYjTaTJapg9l5TW3Rc6dwSiVfNptDyYbFnL+nXn8O1Qy3ieTYtCroVbBrg/wdO92y
xRTN/exHmrIFozgefGIt/QjC4IAz8tSM8UeJLKDCJIoU2+nq8cwPhlLLl9hUPuooeQ7QQTI1vyeF
/FGMxJulUP7wCCs4erfsZOJghk9zQk6/mzPY/koH5TH15H/oX4IlVtb+HbA9dKuO5tmaBTTBFW2u
040CvsmGz69qdUtS0nzJOy2WpRVkVoaywAmylz6XgM6L02Cw/DbqQ90Bzs8cQE/MU95jm8WOohOV
tolMCEoAIlqfuql6LrBLhTzA4HmhvI2sn2cMiLEY+i/egp1EBQiqF5nx0vDWFhfoGBgfPzqnG86m
xDaZYEtEUjqAqqCaDSkVQbwdv6eMb3GwFjev83AhmfiKzc0I0baO4nMBjTptT50WsvVO6KTHvTug
XRJn7Xyunji1ffqwUCiNGnwK4JbQ/27b90a/az7YXE7/vqKEEER2GD11KElFJT0lqUDe3cYWM77o
VkpTH6xqRssqi4bneFk8JdMpbbm1r0flRwYyBWddyzp7wsWZDTn4JygASbWbwRldhqBLWMduX2op
x1UoYaS5KdFZi7clvl9DMF4lq2r60an2upXNnVqwrBUtHsVLw4RVEqJjcbKctI9RJtkyJCcZTaQr
faxi1xHlq+l6x1SoWzqPNsZhcLrIactAhVE7rTX2oypEf11OL8CciMrLTiHdUoJPGpv9CCes8jTI
zaPBvKZFxjYdNx3ONO3sSccEcsBQ81nA0JlPjpY/jfKWOr+Bqk9Jmd7lptkm+XOLNGrMDGoeJ5xm
LriAtcUBGPNkLW1ebto1YDauBuRoQay4mPVPu8OnTgyAkV2xv02xy8n212gNtPUohRuH+rYULa0B
TNhe4GjciNBI1770ZBHk10GlZdz8/LQ9Ygl2ba4wRgJpHBOJrABpoA6mab+iPmVE1Zd1SPGxMA6h
iMFm5auEX+4hHFhRfzHqgLyVf7W1+qxVZCRnDz5GhQqMgJ/6D1mSrBBMOSNDQTDOXwPuOU8WZm/6
J2LZRzSLNzY5sTRiWz3iWGiGL0nZDsUnGzVXtKFb4+ZFEgyoge6oqbMaJB5sXnKkA2zGzG0aIb2N
Pp4OmDK+Q9MoFZ5iowwv2eBvq068jRNN46jeepm+xO3N1LRN7itHg0bK2m72wuoWkz89GGr/LKT4
pqgaC5yGmLYPACDgNW8LqhSDOj1lwOn0GjG95j3GY8rs1fU0pK6pjs9BEdzMfHITBQGKYKss0S+R
jJsBG3zRwZeokFWrCBqqocLhHoNjVJpHedI3WNVWmo68BzHc0SpjpylsQLB87WiFdFWIoov5STgE
idMGRCIERH0JgU2gs4uk2eShIANHtg4ufSfsjd03Jz23VXivwUMaG/vYHlDwJNzIMRiXhd8/y3ay
Aqq/Gb38pa6Ek0hMC1DWkIkxHuDaKNhclvEhtOCihCPGVWU/Keoqm5J9axDyMDy5WfkIJcuu9D5U
7NLCbikZaB6lQuazTyaCZWewzXsDmHpBuiQb1n7d4u37jjLqfIbgatfWW1ZxkaLd7hhpDaee9Gb6
FJrUfMprythlZR/m3Q3mkFN60NJ1DY8k34ZSYS4gQI+07RpG+a5H8mOevZCtWNOEu0t4NmT1Kfd/
RITMKoJqcuP0WJfMcRHaQBWdbjwj/WpecxoUwoy7jtttGT34MEMMsCLdvpugGrBmqESNo4dERqGu
MaQ+GQHcCH9sCFXerNJ0omK4zWqnTy2Pxtik2lx1jPYSltpBLnmme+YiAnRBxNiLV4HtP3jBc5PF
Gy++kkeR7HA5sD0K+5vCTasCxc0HxQ+2Zr/v2Xg1o3pOqTyBZw8g8Fzoq0xeRePgVm27MmmSawJx
ZbxzzfqimUj1OK0b+VUftHU7vibsM+IeVEOKp2aqiJPAU6eQmSTNMsS6DAYo9OxlMOD+QU3opL0R
cm02Vpp31Zm4OBvr9jXP5/s70Xlyu/smeZD7j4lCHYRlpzVNN6o5yMZrlm0TeLY2LQiDawAAlZ50
DT+/cYtV/KaroFjnAmolUINrHJ6BnS508zbIrygSFSGNMlgVzcdQuPQWLNrmpbMh4+FbivcyDiir
XmtDSXKbUwitSCFW7j2KocEviatEAk8ubrXYzg40Th4ZVJHyVeAwqaJrpJ1sK8V29ZySWW6h20YK
+K3JKbzuTek3OhgilTHEk4OjMWN5qd4ibZQ0+3TACTZ3IJf3EvtSf4jsbKdldwIeFQxoa2HgucrC
jQqePyGhhSdu8Ha6dpfHh4qXP3crC24G3TaQiOLxvVPEsk6xC0OuYkcumR9jzSFtM1tFBBe/Sx66
KQKayUaggZtPPtcltr026ppZVz/x9+zTUn6pjdYJwPVkcUKJD8d/ewwq7tXsSYB9ARbtcLJH/WtF
OF7TRyx2S59VNzg1H/qLFl318s0M2NuRXZj6OFwl5pVAUUJaZ1h77FT7LHJy422wMFfxGiQKmWsq
ePokpjstXAlEjAyuYSUd7bKHcBrAUFJYZXgqCaWAGEybntKAzHm6U4fmLTG1VTxXDLHrMo8jihb1
BVL/2Vcb23o1ywIoBlckQ9/Xir6uUrQa0GMUZDmGPawGpia50WGCnJMGik7o9gbucu46em4weRU3
RSElF8DrSiKbywbdUSMRUd41fUzDcc4+SFpb+CAU74AX35IlynfZh3O7jFP876G8tYEZm/XeayXk
D+CSmb5rcEHmk7+KlK8cYFLcI2PiPDLjeimn07piWgAbBC4Vrj+mKVv58IMOBlOyFAT1bJ1oOXe9
/MmruOhQtNryd/TRfJazAmN41iRMESH7L2riy5wPCsDpLruw4XqiJoHnY8E7Y9oEsrpMm7ORPNhc
w1S7vwB0DsaOPbNMelVzG/nJV5UNH7LKtM6pmr4HDR9iq7AdLhMEGsSJfs3b2ATPUtK6WMTyiS8g
+WAWvqVpfdXpgLFIhtuJwiQl71I6uO0cG9p0lj22dEVFWQFOOV/QopQ+2U16943Hdnqr6uw2Ir7B
83TU7COCvSPR32nmwrVwjEc4GAW7f13Cm2ZfKGNeUpO3NnN5P1gfM1faNh9hMixrj8rxDIc4QRY7
XdU9yuokqOz8GA2siT1DD9TeZWN9Z/CozMpfdxL5Q7afQSitE9kdcYmO7dUIERpzEnoWVkTZbcRr
hhAoApQps4a44DO5bGXFidkQashsQer20pOipvvYYNzLB44vYOeWvfDZRYsm43PAs8SYMJPgk6v0
z9H4tgp2sUM5zyrWuPnlHv93Nl8LhJL/vFJZgoT9x/9Wf7JRmX/fb/qVYaFY2IoMyUco4jf/GRuV
mU0KOQXcv23ATvlZv4JwacF8UGZrGCVLP29UdNYoODPU/+sN+LVL6v90HmqoaKWihepPdB/d/Df7
mWGaitDYp8Dj1nRN+1dhhUMhxl7FDDhoF1MsbZIk2LnwrPR7dkRXhSWHrRz6/Guw1xJPPnwBXJAZ
99fjZcYTnHH+8IiQNPoBXXEVuhvDIYSiHi6mk4rAjg6eOREzUreosQPzlHq3o6eieyQBwyAl+W5m
I7u7+VGSkNt5EDskG0iSsZWZ2h2f5eKAU7vZFvkOgMvAhnbBwVfmd0XfGwlEvg1e5ahxvXRZix1x
+La+EEiZ+wwt5gj9YoGsNQ+ob/3O+FbJf76pw1Vlqy59lBisP5OGhwwGHu89ztZxS8jZckam+Xwx
8QezdZ6W0Y+ezNR7c65ZIl80bhwT8sii2GL2MZ6GzGl3GucNt9F+gVk05RlEOd52xucynVBWMIfF
lJ0dLH2yogSreQ6nrrdmlz1dJ83FHTa8ysfmtby0+S7YYlkma+GT/cO7BxDsI9WgFEAoY2bDEeJU
X95X8jReuGczYupOvyfN6UZO+K7zI+dKm4RvNtkm0A08tcJ9I+718EYuLqvJXfoXm42WNOe1SEsD
oNMuLbLjHVMrPz6FH3b+iGOr8JcdZujxgasJVRDUMc+jIjmtnp26osuOUV+E5ur5KzYFHmEfKasw
DGEMYzNP4Y0GIELHAhZxuG3iVYwijuubS95CKm6Ek3x22glFvwtkkVO48o5UZh8SvmooHG8CmGKy
9dbtsCTmuyL96AAdPRjczdJ1z3eRRadqT0Ynwjoo/aAf2RmoR4pmeMaj9yauIfu3qlymQDTJfeH6
/YLfIOS3mB2ItMppkFEosOzFJqVNT+d2ffT1BW0BjwbouS/lUIqznq2ndEmCmT1MlCP13/WX0KX+
FWcSM9y4bqtVbB+JKMvJ9/hI9yuvqOfI19K/GIAV19Wb6s7DbQanddeuYnOn1Tute6gJNT2oCHIU
zjtEsZun6JR16458Kl5kxDTcY68h16tqV3zSm/RJaDgOnsBqOtNWC7d4jPEI4uvO9ghEJ5zJNOfp
pKv29Xo4Fd5bs04DB5cRuVO8CuyD7GWM6YsTnlvYG6j0xDoS6QMWg8McsTFa4lwjCpBL3/njILMk
IXsn24dwuunMIwN3QdcINuOwCZ887660S+01w/ROXIg3XNICHHfhrBRMOViJou1Q8Skk14nFPgkm
MvtceA1Yofj9GD7DY/ScNkuzPnNLXPNaQiDalJ9EkP1F+Nj1EtHquWI2SBdjznlETiFTHvMEXGAb
u2FUXmfRJBhiCkJ/lBlYM8Wxrtl3Ywj46jkGxXeffSH7HH0zr7zGA1QdgDvEKnjJIx5NAR/+8Q1T
BYYSWXNS3ClsL/1rnwdLazKXQc2F1YW3HeOTA4rkVt3FtzYA3roLshJFXNGmMRZWfChBhZrKI2lY
wl07yY4cOyPaO1A1iSudQ9h+zAp7p34YtXWgevGxV4N7mw7QVcTSktCiIoq1U/nesafV/e+guAx0
yireouwad8c3SwKDuG/sVOnGqtapvBT9q2K8mTDI5TBYttUzXqyyXfnE0yO4CqXn0EslhVRUfVsh
jyQ4WHPZB66RFi2bYWFBjxEViYhpxpPiOVq7ivYae/N0W8oM+vRzn6uXDug1Exqj7LEMt+ah/1Bv
sGiYyKxsKd2qJ1gwCnw/FweW8oB8zkMZSB5qDG+d+LOiqeQ7W/tnmsFnUqK/bLKVMlxkfZfTDQ6T
Xzs2gomUhOHWbLegE//Ww4Yxo0mwVPznYcP1v368J3+YNX79bb/NGiopLtYj0Enmig3+wN9yXoJa
bmzwGPpkHHls0X53b1iKySCCO0MwpghWXL/vyjDPsyPTIMKxFGI6+MNw8VfDhjqb8P+wLDMMVddN
yHKCbd4v4JKftjh0D058HREW4vZipNF2qm8cHa7vkQKaUQKjgZuwsJfFJG5axT0Fcnuf6jtLT3eW
Vm4qNlDZHN/oR3mlWJFri3CZB+37qImdQYus6CvCIBkx8DeuuruIRDflCJuazztVsyKaB3l1qQeE
D+kSVKezFmlLukc+Vcx+NCFeLB5uRLEol3BH/HNp6K262sLYMK1xqYELwDkgiF/mGHEp6R3jVRnz
2cyGaN0X8sqY8NGBL4tBhNDj4A3pY0/LMhsttv7AMya12BZSs2dliOwe+VucqyRK8Ot1/UdcUUnI
d9315tmKLmDe2BWx6jbZLitlfDdLeKzgeCMdBRSGaV3dQ+Vl0BEGsQuWhXEfGnYF4l7Iz1oGH5ds
UqLNy/yKP6T8HqwvUZYPYZBsiv7FrPaBxaYozc6jx9AU906mP+X1hfspVjCah0d5HSP6LjI9OlqV
gpRv6XeqBrfqhPzh73MtcuLQv4/4TLScTadojVOq+Gu64akk5wFIeE3ohK075HqWD4NWb8VEJrRM
b63wdhpILr0n8Du7+EaxED1DlFaqu2G2cLNsXZTakxzqTkkbXUZpYBy2W56hpFkFvX22k1LaEZrP
gSrOgjxEh/mnAhG76PThFZWTs57Ht/gxdd4ciJs92dpOwgfYElpO4bAKYV/Bih57A1dnxBfLRXry
A0gkMoc2Jr0gYl83IPVlTaus6sjYBEa1LZvqYNti35XNXVa/RcZrZhxz630oY9es0oskSQBlhvlL
kvNjyOuRgi/j+2TVhpnRUriYqbcMQromDxtVuWWUZbeE4tRGvLVyDVacvr2aZQGowtY/2wbAEDhn
8lH3IgdYu9MRGYzjpzD27gb3SXmqCN6Fz4LxdlQPQka9Tyc2pBYR4pQCA1ZZbk4npkG4Kgl5GBsI
Ta3yRvXdlkD7doqiO4Tvo8aCLMHKMpS02NTJwQsF/leyl3N1lUQbFLRwPWLzxWsmuvZNb5JtngcX
T0xgqoddTHMJ01R3NpC1hTGd7KEkXU95RdFv8hIMX+jtmzD78L34y5wEV2pZ3LNgYtpoHdFAX0lx
V7QnFYG8a10P8KtSz34L/rgo2SQoLxV5q8RjqE6/NEjDCTFHe+21t254a6ubVZWrzv7uJyDxFkND
sS4IiXImp+VwMCvjXhflPc6JG/RsFJX0Ex8DC2MqkDUJvTnHfhKFL7p6FRkqFMQsWeneC9+/DLrC
KaWu1Dq+8CUMi2mgd6bq1rGn3lWswyauqQ4WJoYoHMB/69Psl+jWX3o/tnXwj/+N/nCa/frbfjvN
NFb+8Eixd9CsNzfb/XaacS/GEEAQSAUviofjp9PMUE1zvjv/8xe50P5+muFdFPPpaMz3cQ66/+I0
A+z176cZvhScJOrcM2Kq86//dJrxIttRmbLaawJwDwrgSjrFhmrVfVopYzaXJbwKDouXIVyP+LlC
FruwciVsHZ02focz1rG19hWEw6Z4iJVhqw40P5jXNNoYdJTJK4k24mBY5JtoC4+Xz8/CoiXAi/dx
VG+Z2KEZE+Fh1BST2xnIWHuopTIXBtYR+ZLBvjmxk0xLR5zMF0EKQl9Q0xmgA60isQ5ZRrRPKjeq
IVlKbzUEZYgCj720AEsihRfzE4t1duuCddA59TfEq25c8cxcSFcRrozX8Ek9hod8i/WD2tmovcTt
DvjXsO6tD7jjIP9MF0Nf+oDP0lQvzIcKfJtHTjejdVkT5+0HeleWbo3hRX3oXKk45smhWScsbVlX
pM64UqtDzDM+lVbWq+FYE2PtIjXYEBH2ZdhEzrKl9xr9ER17baANH6LpNIYXRDOatKpjcychbdk7
6qD9U8HV0pytWtnThC3E+4b9sOheu692O4BjKTdcgNDG+Tsb6ziVrreJD+IbqZlESpo4yud40PHq
89R40rY+cB1+oNkm8Zal5CqAj70FPOhiWiIWl45ZPFIwPdJ9ReRh34GpkggOw3ldq82G7x8yWxgf
0nGP07v51svVkH5rzzV7bvqA1n30VHMkfYiZj7pEvdMkLlNcGYm6QELkspLo8zw/OvwUBtVhLwTx
hHy3VV9gM0ibrL+nbIVibjrVMlO3Q33MZ8djDjDk/3N3XjuOY+cWfiIOyM18q0BlVVAFVd0QqtDM
OW3yyc79ebHzsW2fmR6PDfjWgIEGPN1dXSqJe//rX+tbb1QBaa/xKvaKZw0faHgH8hQ7gR++BO0d
CRPaFrqAweSOujJJ783JQKwlhCEPCacOXbgSBDdjOPI4PlFzGegXHngRZ5+arDLnWPbhPgqIfGQQ
T2FzNTRK5SsnfunwaxCpL4mPtU1xkT6mvANajkFryDHAPjNt2+Y1aIqrJJ2Hlf7VroJ1Twm0yt1F
7AZ/Sw9YOAF8fmKK7GBg0VELKCBcUZHMkVeJjeSjk3Mz0cJXSWi3OtjxyV8gh68Rqlb0RS01ctAH
Hadvv2pLfA9EM9b8z+J37GW8V9FFdJjiocFiNKJX8UAjRVft6JeYiEtbq/HOoNyB81R/ZF+bEDRC
MQk0fD+sIRasu7mxgLvC/9q+JDUbW5b5tI2QRon45zKDL5KnRu09V6+ReNYBcc+H0dn0FGuiJARr
9qp4Tcz3nmJHe6NLoG5rVmnRsC+Bm1jrCpOGP1wjiGRJuA/Vm+PvguqacHeZ3rI6BGB2FwR8wtCj
PV9due6af2ecftPi7eQLC8OPtQV7EmVvbTSd2Ngsk/Al6S+li+bn0S/Qu4civKf5/DhwV2CkP6iV
QYRQ39j9O0SRvuWQc7/6+Dp05RqwjdtEB9t5zfv+VEzjohTdIeuK7VDu2jDYauZT8aRinu4da2d2
9NwMzknvI/YB3VXyQOkwvywc2LFk9rYGOCY9ic8Mtmm6JdK5y3hvK7l7GvV6EyDmTdaAPUajCYDq
F0hvkqubXrxHypHsSO9/ptqxwrSUgtxbQgef/P2YbIF1mu6dU39M3hy9AI72gr0KrbB2dmPt8Tuc
/N5uNzk5sLLe2s3eoldHvvuUdDAfAHIj5xDriIyTu9FD38OiW3O5rliGAF7Anbcl4peJNUwopT/Z
hLqxNoV4XWvK9ohkpHHhiYhYkbpCkWpa92A4T4Qmnlmipteen9DANG/w0H+Ep5qo3Lu2nfXk5wz8
LNCeMJ4I667Genxw/ce4fJ+Uh9bGDzuAOALQtjdR3QJ5NORXEK3dnV54kG5NFnZA7AyweZR8ny3r
gdhbRtQRWTEQD4QLfaroMCuU89JgrWMndrrzsEisvaOu1Xzfdk8O98Fu12zTYB+JZwsjjg3n1QUm
s8bL1g0vdvTpRE8d5qAYB9vNiu5qc5WAdp2CbwQGO+f6XWGElAcHvGSHTTh1cH7Uy/GgvIE7aoed
3TMLMW9sIsMjdRwezWgF5bvCKlzsE/ZPb/kDu7Mzrh/xFj0RL4JLSMFYs58eJ/Z/WBaubF3f01dl
H97yx8hfdelDpc2xl3Nfgu9Yu8yMYmuJrTTu0Tz0eK3RSgNb8tCMx//669rMhPnX4sPLrf76/ovb
2vyn/nZbc35zNXDtoE9dLl+amNuR/3Zbc2jmMuy52tNl7Ke461ftASgqRlyT7YNwZ9r877e1uYGT
rMccR2Fa+4+0B/6eX5UHVcNVyt9jOexc+EK/3tU6w5J6pDNMVHI6Tn3br+lzpjccZ2XDQBk6MQI+
aAmn1K27P7xQf7Fj0X/ia37vEvvJrNcNgedYABzgrvgnc61m1GrZxoRVdYKWK2mFB5FiuVDp6ZqU
bturw0GXA/p6TDWDTLVhM8ahWAete1VL4zsXPTUi+ovSq3S+64S7Ak5AFujbsuXxVjjuo+lijmpK
JIlB6a8yam6VmZ5DHHVO1A+3Di44K1FLogym5tG06HoCUvKZVRguQnD23HvgxkNzI6LfaM9kfM7+
3AjZzQHkuSOyntsiTctvIDwK9aVu2DMWlvgB0cxcSZYFqfVpF/W9TfnkYBMFR7TgblNMYMeoqAxp
AfONViCq6MfCGhi45j5Ld262FLXxYU9Dfz/Pjq9+g27SdpgFKMS08wFD2OQc+rkrszFLOQvCzsqa
mzQTxAxkhvyEWRH8zYh3U5ubN7siMzeKlOGpSlPzUtkXf67qnFsNiIdn6zq2v9S5ztPIcoQeCj6b
uelzrvws5/LPgRbQqLMGRkGxNoKclVQHftrCgDuN1aklQMpPe4t3bWWPjVw75CV0l1ChjXfKlpe0
S7h8hN/RgJOtjwkIRDZWpcqhxajbTmTmFnRY9dvIrM8+ja75Ks/NTWbx5GVpjCUYpVbYMly1RON2
RY66MpktP7qAl7qioczQw8sAzaji+SgqTog46FbjVNMAOXUvZLHZss1w3jw5kgtmyZ2ywsseB8yS
GuUaBXRvsxCYovWk2sRN/zEC7V0oA09dHz5Nz8s9g8QDrKo1/SSVMuF8AZVaNsAWoyZdRh12L+id
xmmcYmtVjxxNlRa8s77GMP6ThT7NWHQaSqotoHxyIcOrgaOrB95XxvaPpEFlxqctPMOe9MXYkeDT
pom+ovEyYUJKAxjYfS1wUHT1Ukj3qaQj9RA7zpujcYvqhPnDnrtdfdteFqn4Yarjzm6dqxJDrMc+
sknKSDsogUaNWoGY6IT6Xp3n/ErXV/xde6i3nl5U8NFNDbJCyJ0OGmavm1s9dQc09Lb22jnqLap9
MuYtGxEl97dax5nT5uYVRzDVgG3f87qVc7uuwn6En2w3cxkGJTzmEbaiVowgFd1kP0l9g81/SxR9
VTsU3EkTnxCLQG0a1inA3m1EK3abjXNFXmKQjzUfUrAMG2Eo2F7dOuOWX0LQLzEGVwBvjYgbTDHV
CDntyaTmyurJHPVNcIxVuzoOPYnvumMStILHqNP0K/Hua8HV6p1pe6fWLho9LyS1EumaMs6T6Y6k
s0pSotPsyNXqi+IIQgouptmCYHjSscmFBGioIAYwFoaUFGBQUGvrRzMI2svF3MvQuO4e28C9bBDk
7KrdYo00sRr7w8ppu2xT2jLeDV1c7zUf2ZQvODoTeQcfcbArpvzdtEFEjHC4nNh9ahS+gi7kl+bQ
YwVeZ6DBoNAeurLgzxLt1rZpBlh3OTVVzqZXdf4ei/gvNizQjPKH0+mf6jkv/Xf+9VH8VUv3zz/5
d+FF/c2hPBiOuMVGAIPA72sEFVwccozr2MLQLVP8cpRzvM3ai4Bhrqo2p9w/jnLjt/nwp9OBw49Y
jvMfHeW6Nh/Wv56nlglJHRHH1gHQWX8KgeIB5NqcsnrXOMwC/AhFxdDaD18xy+CwhADQmtBfzU8y
Q7g8PyCXvkH2WDWKCyCg2daVxT7XWcfcXlVtZ+vXoPHB5gsvJmEYT7usQp3Q6SV61+O3hlhOjGmm
bJ7a1Nnq/qcZ7Jv4terTLWGRgpAMkOB1G8bPWZx8DR2hAXUuXXEc/8iBsJKDf8gEV1Ce0BU83lG+
cR1YR+arAspxZMKO62gTEUMccb/604hALk8xy1AZq+tQgDAgdGGy4NWwEhTU8Y667xlRC4/D2TU4
E+iiId7IjpszMO/gt2naJoFh3pntvY2m1KHi6rhCVUEcSblWvr7sVTIBgH6C6N4OomVjzS3nYG74
jkwIvJbuL3UicnFhvISDdd9bIGuCYaMqjEqhes6UcNtWOI/AvZRF/0rtxBdXD57qGEb8ZFjpWrsR
enCQpQ9NCGlbcEVcjJTvJbVCv5gVbJ1u/I5D66EVBE9zMG8VGDRSSHzLdGKoWvZIB6jn+mcrcR+c
+KFxtpb23fYHxVgUKaMXpXpapN8brr0fe9a+WAtzyU/LHXCLF4X1bTQYiUtI1BMKCJtJM/kM5Km0
6ZxjNLbQly3dWUZsnXrTfuBRcpzaYdv7zdbwv8Ls26Td04qjDxoWR5an6NcrtkEnlWGiTTNvcPBJ
GUG3m+19SvJMrtOVxBKZa2K650BiVsbZJEnEQbQIe2On4ISdDEGBLFpfne9rluJz0U4RckxgM7UJ
kGjz2I56igUxYYIV3beh/BjkFx7DOCXwSKeHM0Ph3AeXY8x9q9tr4d+y/Fp3dL127MrV3liLWL83
S3YrefZR9+y4esiidUBnUMU4OXqRnWwEcmBlV29ab526oFlKkPpqPCyLwVkI58sa7BUMTh7jC26B
XUYlagmz1xXXFnVEdG9Cvqtzb6mzHhMFDBA6Ij6QJDt1KApmM510aFgL3kEfmvXgG8NSoIup9XsO
V6NTshNxppMVJFesh8eSzYkaTEdt7D4jv2VPQvNXrJztAXyRhQbFho29dHEO/eHOnkO+QH00jTQP
tIjp3YdU3mVoaN+t9Vzijii3VJXxUvj2O5UmzxSoXZpWhSPXI9eg1fY94CIwrYsWyqwNNrCNWGYF
ATDogcaedGua5nqa+kNFjTv13dAxOm5OA5VPbObzgSvNpwUS0hlz1oklFoVNolFBIB7g1HCs0r0w
jJuIGo7wET6MJMgQpc3SNqwZ3psjEv3hMf4XQ8bsIvvzM9GCSGbzRCTBR+zx1wEnHAntt4CkqdID
W8nSzYDG4LD3dOhIqfT80QnkwQrERqi3rJfrf//l3b/88jNgVBe6xTb5T18+KCWzAzcEvkMJjn34
nCA9ThPOKXVPyfPa9eG+Vw8ZagmUiSbZk9TBlVocR/z9KKJTOdzqyj4pZkgPar0aWmRXn7RE1mH1
8bV1Fnw1XKZmL2ZXT2RhHHYvYGZjansUuXKShIpiksAKiszJrNzXwI0fuDGvcbNQUD56VeacUqdb
lRGI6iK/Mwp/I4jf1bQ6mMYN0MmWMuayg1Rm7wWgHxGufKNb932yTHBbhSDe/RxzrEqquS3uArZk
RnRgWykQpRsMpRPmdpKesKfag+kmDz2O0NKJf4h5PYlmV5XY7clD2w59jwaPxNBOLpTQIGtq27ht
PUUHNsqry8OeZDQrvpM5kQxR3G8L71JqJn+D4f5L959m/8VJCsiVPhIKc2xK0OYf6x9WGG3dWEYy
DISxi25bGN2dGjhQqODKDbO7Jbxa5FNHmGM219CI9t9JKzy7onPIrmibA87KIMY7b8nsS/UlpAKf
NTt7MAhjK2XA3me/F86q96d9bfQ7Sg09h3BHAd40bbVlaEbnhMDGPPvYM/YXhnZqHOzKm3gMjv1B
px2wJOekVRcckfclXmOL6IgDH1kF6qW8s+bBuOeuU+3mCGVpBOqzmt4KPLE94K2Mn5tmU7aWkK4/
D6Q0WmiQg7qtZ7xPgIKu6uzlsx4QygsxCgZFckeeTy4ujOJ9D7cIoHlEwaxPhcNdXD8CC4frc1Ld
Q4xJMnaDrQxLyrhw3JkfM/6TnYt4UYadCkU5myOSU6vvezxMXCCgDtFAxLI4WJPrCNg5iDXda/iY
SpYqBECpkRQf9bgRJhXL+8B9L8urXZxUf6O8AI7L/Gttg/t5lOprUDC/AqsmW7ruWBB08hbku2a6
WMGVIXYG7tlHmfQEGh028ujP2lHJn8vhUvv5jXJKuob4KHGUhurkpXh97OrmT6+9fz/DDwzt2ye2
L8CvKNYA4MtcZHrqDTxgppbCxcbwBHWWll49+M6PJLSxsJ9K8eYoP+riEIgXtIR1xLc1NS86Sw83
hqbNH/j3j52fseQ/3QR5/2J4gUQMqfFnOvsP799oKvMumJ96TfMs5LjV7Jag2UjLFBzDOlwnVJ8i
UPa7zMfxTiYvp9qgG91HO7YOTZ2cxkAQr3DPFkk4dCroawAz8J7i6vK5nOlD9dq3w2GCYTFVyl0m
nw3Nf9TMz1Q/s+OP+6+i6Gkbjs2FqOOnzolPIzJupVPklaNCP4XkRDLoDgU9U5RebQVKtyCqTGOE
+rcd8b/8OFs/WZF/ejlsVYC6tJ25iXEW2v74caZwj9lpSDoqwtungFVklO6JPEzUOXQfg8UMqgdY
egV99izdHusKUwuxNn727B11NlMHl4dPW7YX1T9opTfq5HF3kTw5w7sF5QxBONpp7ppolGlvrOmg
cNuqA3IyxKt8Wv/eLAWmx3jC7plGW1X3xnGVVPuw3lNwVaNIhVgK2dSRH8HmU3+7xJamVe9FwQ7l
l0DOpflOCPXARiW+lHItWJNjNR6s2zCHiMK7oTi01viQ6DvMCFFHPU/qaeIlski+5JtIrdZzjZbP
Esvwr9F4p05veQEbRLKhclhwOoe2bnetPFMjhB6OT3dEzC+OTDTIPDuhosaEzzkfhzrjvC9wDV4J
nJRsQnVhM44fanaWhfKqBSlexj2RIFjBPMnUQ2q4XK6/FJI0UEziDQL2MC6NbO0qR9GRN9/g/cX0
lPhPVnChyBjalN2u6mSj0imHyC1pAn62t603g53AwqzsS/AweFnyIh7tu2htJ+9oFGG7tvisC97O
32ZDOtezg6MKQrJfSST5Dxa+5ttoreJ12m4C8xZohLY/x49iRuvtZ4Y2NdvA2BXlU5l9nCY2zq/C
XBStTuvQInwqP9uiY8fymXtjabK2JW54EW816eiNY7LkxY5DHO9HosGG+axZTmRELU/O51g8J85K
D4/6YONY/A6Pk7MtJuLYcKcjT9UfJnNpCSJCp5Au8G8DKyAZ4OauVTZqN3omqe0CNJwZfYiGHDuZ
09Lh3Cnyp6mw6e5UDpp9i+mva1zQVs04bCaIwhZrNIuMYk6aBMc8rzLRTC7UJNzXNSXfBq5ngYZA
i0d4slqIehbTIH7VtqK9wN2krO2bSXUWAZwH/hTYkfDq40h1WC3zQhGgQDc0j7G/Td3AXgxlhblL
inHddhjXhmxe6aiHPIGvxu4Irum2qoplZdG8ZHRU7IXcDWVFn0b8Thfj0fGNG8fja6rwCAdrKVnr
x+xbh6x44Lq+dgd8ujpx7YAlYmNHd86YrBUU26wfXwc3ptsvUGHk2AiEm4gYzMy+YmbnBHoJoQF1
W+ZTOb6X0W4sjnH0qFX85NeKv2LfNWnrEd9vs+6/VHdj2xdsW5a71vRdlO3s8I4Tzylem9m4mp2y
Fp93SolkXK+EoWGbl/u+lTdu/edBhRrWJYexCJ/GMHx37fqxbrnZzCc/3eCEVfMFe4LHbtoKcU2n
5haVIKInoHZMzOC+Ay5UTfUS3FR90zK4FmZ2bTtEwvqha3Q+aozFHzzlTnH3rSKtGVFxg6VIMgoX
Ls56l/OPuOlK1R8ZEwNZPNlkmJSIz8ccp2SLW/qXnDbxqGB6iqrHcviMsBAkTcVWkt0vR8pCU9hT
2+zs1e57GvyjqoVMjD/keKc3GdI1xTcqvEQ2hkBtD4Pdv4QjPrGsfJESCro+gfsxd4NGhdqnnV0K
F261ydnOlVBHPgzz/cjNMNTxQksMxpz0BWGzlIfbEE28jfSS4sf2OWqaDcReLFjhpieYWETl2eiS
e7/Tt00rYBvFR8NtMb/pt/lHC20gJe6tvkQOKTS9eIoS7l1uQHtEddNym4cw3iu9Dm5KNT7lbBSK
vtqMoXFFAb5OWvJghFO/ACC7D8rpHuPTMqYdDIwQ1xAjMe7NtrgMJhytZIKZYfk0O8jp1FmGF5jz
UUllfRtEkydcHs/ilsc/Ytz9YUFFScNtKxiMQzlCCS5HtvPstHNlXMYU5+hWcK9yP6yq/ODk6k4Y
7atlyG3ndnunsC+00l4duo4UDdIVqE/Egq0/MbUM19JOPMecOQ3EJQPqoubrxSjpt6hLY2WX5mdI
URHvLHXbkW5eWEbqhRbNASp5z44Euqvgv6MBNrTybQSRk9QW3e+9B7bsmg1nBSc5dU/ORgunF5du
lqg4tTadU3m0mcOD0tB3GSbsieuwSzlYRbP6oN/XmCcCdgcmvkEjZHhX8WwYyM0Fy8gQdZMKOznT
rdg9mikTLeHiKboYkbJj6IW6VC67qcLCUnl2Vhx4I65UbmUNpfSpf9QT1PlzkF9d8EpqYG4FnkoV
cUnCzghKCousR7fWQS7AIw5yL4/pL/In1i8RoNByUVoXHmV0ZVIi+9bYWHsEj2a56ofMK5tho3HY
5l0M6ddd+oaP+SXbGeVKgOyYO3RGhQIUH3y5yRt9brc0PmuHDyY3zH4Qh5G686oDTQVjoZ7MA8g+
sq4l0R1iPJeUBbKsqS6lhMfq6jvFMtlxFxsDc3vic/MuK/exd+r9ZDi33A1B7Bv6vT7kT0pXHSKG
bQpqrux7Xqrc2rStj+Lev3YWHZmaeyrHc17QMgBcuYhcQDnmvscrI/snM0Qi3mtOsiQ4j6VCFnLh
4t3JliU8drZ9rr+PCP1V7xGtelWt7Swev1m0M4OvAsdNLvKPRL81ABKEgxIYKebayuAoV055H5bF
47+/xP5c//3p1kbHhoqUSWjGRF799dZmlcTtAAsheiT1Ja9O4YS9Ea/JiQfSRgCs1ZmpKwlna3y1
EeK15BrAC00djfOhTaEylscOKlbPPy8ZsEukRJ0sPmQxsJ4Wq0ZoEmgNJZbNMRoYN/L/fjCV+2+3
3Zei/t//+edtN/2c/9h2w56y542yqqqWAQ5+FkT+7k3UfsP4rhkqF3FX5cRHCvndaW+682bcFCyi
0Wn46/4hkZsI6+hhbMj5/7X/kEpl/NRbfnlPMRxAXKTvZY4C2H+myheNgrG+bMgQT7Fn+XJXwIeI
asSvwHif/HCnyWs40VNQyc34EysxAyasGTXRzdAJLWZj2kGhmEYPD9B6VtkhQnM9oo4uZjUNu8L4
9MWukd8SqkU64y0cOBclXXAx3IsAS0nOmJ6m7jEPnF1I7L81I3yRJUXFbnhSsHjDzCbzYnpzDaSp
E7RxoksUxUcnGx8HnhQSTZHeB29k6ViSn1E1WCOVxR2TJo3uu4ZiMsHzmEiG49Zflf2VMAM72+HM
toMPCBtm7vhB8yKbaDMQMTFKoC5FCMGo36jS2hU6uFNcL/1951xZeg4BFUT1RRBtZ3DDBXeVxO21
xqTUEeMzo4VVfFTU+aalfShnl7dpuvewlROyL7VYa2l/H6glY4PCMFmFmC2L5x5F3nd8T6LN+la7
1qUWHyzxOlV0voPhtV3jVE/+XZJUl76n19wu32wsjoMJsChK10Oir62Ko20sLvyKoZMeE0UrP2q3
BL5TuLAvRHtHBN7TpOtJQ7m0qvksGCvAND1oQ4XDjs5vgwe23+De4qktCkaJ0a3tBRp9rcTjpuCK
laQ4QVk9LwewDwAsCYSV412hNjsH15cOD1/rey+ncbl1WpaX/auu3KVxtRFl8B6HJnBh3F96IjcC
x2BPYWQfS8/JjYccjI2tZU9D2RzlEJ5tuj41Ie8gxL8R9V/VnL1OmHiAsk6+nQLy0041Cbu0H3cK
KcGCHaNCFsJsWAIm2vtMO09Z+PRXs6At3sK57Y7fOb8MNf3QRjquhowtB6iWQBVejojtxlBEgpEe
GOdF07t1CYQo4frQWwIpoGYwnFZ8qpcC4ODAnNH4GbG3miSp7p8V11iF9C0vUBnKjfTzN8keO7On
LTAlTxRY+XOJHTVifhZBe+1keHSaGMdWf+/ESPQADGKnOEStZN6cmoXNukeaHJV0dqVxQJ4Cl8Rs
o5UkqrgyjL5FX06+raJ8M1KQkvbdnUOraiDaHzWXtGDyNzUM/RFpYjGW1nvUIav3Gf7ShkiJz43E
tZqNiPtNPKgrXLauJG7o5LdoIM5fYM4qQmJvUuAJKT8T1Zg1JO0tsHqKHUKDT+8I+2cw+JdISuKh
gUTNIurF2fa5GPTSWdUIczU3k7kI0iLLZ8bfGsH9YFChv0Rw5Sf251F6H48KgP+Wd78eX2r8lrRa
l7xLLDAFhE8rZ/C4VD+SVQuBJNDXKLnj5HTq9FwMc5KFNa8uhYcMMCpcgalehnGJlu6i8lWQR7CH
HxVXnEnTe8zi4RKgVLftcF8UNaSybKIDngxPV901evqiFidzBsO6eEn18pZCANXHGmqJfmPb/VJU
tQllpFm0hcZ1qOKTPVA2Sr/qqeqhY9hMeLI4GBJxifoF+HDc6tznarCfJpEcrfIbFNTWRPgx6scw
jB/KdngdVfdSN+O6McpDRhtqMJIWDPVLAmMrDfs9iAZyfBzy4c9Gpi/GlJDZJqVjkY+8+txU7ruF
2XeIDXqsGsgz8J8QTFld9QOfUxiopUN2I1xxFeJeiCMEPTXdZOYdLxJLqyJb6A72D8P2FO5qAkAR
3JnXUThPBqRcHXNqVOxG4zbErHk6PoNZs2JPtwpamuxahvDG7HZapX92NSWNsi9uIW+HwAWaPTPI
TFoneb01NWHyAEHu1DY0DfoLU9Z/bZDcO0F4baJdPu5Cnx55dSO7jFnS2U8i3yokZymZRUhBjDNp
2mv4ISaOWXvaWGC4VGkx0Xk6NamnB6/4O9DaKeUUyUPePgeRuGffATsfDZL2wp6XbRoupTXwvUes
PHSQq60n6SOCH4eFoqGZA1CHBe2pqw+jicGk+W4G+xQVk9f772EECEYv/4uL5xR7lhApfdO5iv5r
T6B3u81WAuUUfbU/xvyP96Vf/ob/NxVYlmbyBMUFoOsMVf9/Y1J/U8Fx8l8sHAWOzq3o9wsTVir+
G5ENfrUdblm/X5j4m+gHMglpYRPkAvYfhDmMWRn95b7ENY612d++b2HOPsRflNOqM500hb4/jbGH
v+QzmiNUWjbeaAn3RGcjXLVI7/GZcfARLsl9hyzU2f3W0vt9ND7o5I5D/WxQ66V9MDYsMQ1L5dCy
0c80kwgstTESw82MdpmYEFVB3xsCFbKrD0JGgkRpaboIVHXbVNalKcN1Bz2P3fg6pvjTdkd3qZXO
poAi84cf2l+sDs15vvin793UhNAMXmUSor9+71Mf9HVuFu0ydkts0y6NEb5dHJxJ+zFBVmJXZZzj
uRIrT6+1Ih9z+VGH6qngXhVpJAc1ekSMS8ww2xsMn7i4XjX7ye8+MkmWGCVPTuuiupsHshaoQqcp
l7i1dqEp7yudtZI73CW9ve5l84Sqzbgf7CQcJJ1Hm6PQgxDm9xxR8FuMrTLJXe4W59IXT5aMH2kd
9XE8tB5f/VxpFOuazGnQ7e4aDrh08p/+/WsF1PwvXiy46DNUllcKg8yvL1ZniyYRuskbJVLuBP3F
Fgea1iLZmTs4PeeBodtQw5MAUNy1yao1uqWOtS5wmwcJShAi9TLOm70a3uVG8cS8ucxxrIzl2iEX
pBBI6I3HCMDADHGZdhPRiIxx/EGddpQe6zlgwV1vXDR3r1LG0jvftn7M0dfzjkrm3CbHHcM+n3tR
4h05tIMegNODjqYUnzEDvMsgXzDQTwz2Nud4h3/fhB9o5rsOKAU+lyVVFnemBdBBI8mDTMBvXRF+
bBEPpuhtxIJNJpS36NRVC1BtCO7aMbazk56w7UaGCOcFXXZhUMahYa/ot1pQ5UoC3NyGfrkBI1m5
JyP5yPxji8ihzW4ORA8H8YM8lefX1FkgimgZBau0K6rRBVVsdlTeZbGxpeNooRpgP7DGJBappcrc
20gu4BRXmo4E02ECgSvS6/cVulPo89FENMo4ZtycRA5CTtfHmw5hJ55vAvlGneWeEijsrP/kw9mM
nCu+TM/slbuRwEKalluDjm1pGUB+kX0lglLqx14FzKedlaYC3HXqUxFoIUK5sxoluVdqeqMh1Vp0
v5XLhBJBjV1F5187V980RrATyFs+MpczjEjNNYs++9Iig5ncejRkMRt5bHT5HGIoMJDNEuSzAhlN
znraQAuDRvO50hsHeusTombxNkKCK+IfprjpyHLNrM+VA8NaShLMDyw2qdqpQqZRjQLjY8Qu3kDm
05H7eFUhA0V4FwOfVUKh3SM8781ZI1S07EFFNJSIhzkiIgYJwgbqk0BcrHTtzmcRAyxvPbsrE16u
OO3ekiomKmHdJ7F4iiwyRfQzrVNAkQYNIZ3DF2+oo/blSgmsfSWvrsw9Yrm6UrJgYuAKxbCbwuBg
hzdD8lyVDHW0/9JeRMCS+krJNqkCyVfbxVma/kqh13TRWUFGiDZfuQC1KkDivVg77KJBgBQHVQFf
PKnHWL/VFqNpBPJT4wHj4yID7zvEyksaIixGdvaVqoi3WfOedyx5g0MOzWZsXRCFCiljiH+a+Oyl
e7AhuecFUBZE/7Z7jS0ujUZNwimDfq9nGBjUwsG1DOJRaZ6IsF90vzv2OQRO5dUvmAEqRPueWyMj
9/CgcUU11fYcgKNlgbKrwvE5glLi9PHNd/t9jQcsMPqzyTgHQXdNAIYPeQsQd/iafBJ0NdBSZYRH
2UzpTlqbKgmeC5fSESOENI9uCpoYMquXqOiY5aFDPfJRjTo7dhZxqWgsW0QPUcPfTk7ybRj2k8V1
kwz3psa6XkBrbHHBJdLwhkCfXidTvYw2B50bl+CpevumheMLiGEswPQ3ed2gne1Kqx6yaNo1BEli
1/1sy8+8KXNsG4nlUSptUiDZEvNjbovH8dPINMoWjLWU9R4r6GNuBZ4xUhmJorLHQs5lYYmFZOdT
3WUPvJB67bkRY5rAGJ7WGLOcbU12yiiiAZsPVQFZr0O4Si4KXirm9h1tSuc6g4Ihc/7MZJpe7Gv7
HuuUMxQrvaZVC1s+u99hFU3aSk6DV+npVxmdMtYOicR6285dKvFwaoICSNZnbTi4slm6gX6b+n52
M/F5nayDa1XvcTMdTD+8F5IuJfbChpvClMdd0HXLJGGdTg+Nkq6VdkTyi3F0l8RmmpVj84F21HNQ
34chkiUbIRsCQTf2lBuJMxPtlqfvtokFKZ/63RnKa0DUNM2lAWxHnlhDL8yxeBk0KsqzYRv1sClL
9VljM2S6LGbsxuIZlD+I4TTFFzYYWgM9JXmNaBeTVBt1Fj875Fe5IiGxLRywbjyug2hYZTaU3bH9
CpVrwfks86e2fDUK+07BjVcyVnfOhyigrBEYKzkaB/79gbMXfDZVH9iLH58Vs2P5hoZgiOdwotF2
niDyl2zMr20bbVMx9w5hR4NabQWuNwFpagftOVbkxtAkKwP2l2nylPIwmiwTJiKQfvM+CmmNtWGg
wTKGrbnmvskj56NSaRIQxfgkGy9TmYES50H9P+7OY8lxa83Wr3Kj51DAb2BwJyRBgp5Mpp8g0sJ7
jyfreb9Yf5CudKTSad3WVIM+0VGlzEoyib1/s9a3RPjZUWBJMtkLda+89CEABYKJ2agQCATFpgQy
G0zbxronPpFS7orPgFlYuZQgBXO8KKHvqmbzOmn3DFKuNtEIlUaXDSSzk8YnDfi3OcZMvWEEaJZj
EaAgAt4u+Vuz6YMZzbhDV91yKG1t+IDFGHFeukqnxpmsW6Rtp9AAu4Da/q31eWhQ1unEGSkS6iBj
0yrq2lJn5lXqqJLYSBB/pw7IIwE6jQArzbJVI/AxoCMzqL0Sxn5VHuOJAL6VGrQ/pO8akSv1r0EB
OBv0PBogdk532uCvLVaiOcw+UyXOFobES8gsgJRSkxgznk/sE+9CvWnjthDwpgo36MG6SGBjTiHj
OK16bq1rUDqtsmvRP7arHq9xvx0HbUV1uVAYrpgjbsx4kfL6dHQp2q22XxqiQwycWlCbAN2Qu9Gg
MtC5acLpZIUQEXJJPgTSV8VqmRCa1XwT9cAO2I9MqMui0yAeQ+NtHG+VfI3CihMG1wQoovZk16cZ
eyQl8SN8cOR3M+Iq2BbNWxh+lMrNLp/SZF+NB/45r7DX1SgOUAZyddXH0FOjFcmOKftYIyFyAzyC
h9h3AjOZPKQy5D71qDSlO3LfGPY+pSppw70XbVT7btRvQj4YGXgD2FzVXvCiEekGw8NYgq9esxGU
w/1Yv0zYxRvNtaeHSnkbig8BkUKH6LvJlHwpaWylxLtcfYbNoVS3XQRhGpg5XgbADwJ/YSKOqbIn
ycnMCWh7GDHlsppvEFwyBlsMxWupXIGxzwogiOpmALQhdzwwxW1AvHCAAYdhBZhCOyW3bDqH9a7A
z0GJECj3YqBu4bAoUwUx2q4OkhWtwrXoyoPfu17/YA13sfetlZ+afC/lJHBoPgtUDVo0l7BA/suk
NruFU73WqHOqSt/mk7ZrtZOvfhlhtRFyDrGebUbxFqS3StqXxnYqn9BSDhUKwvhSzIhrD+ZK0587
NVu1oOVTls1tGpC+Z96q1tzIhU/B3L5NxlPRIXdkWG1X4JYSbzFpMyPEh/lrhvEK0uVZIljR7CkY
POiIY2JcMz87lQR3UMW8BRERjCYuK2ZA/J/MYYvvuvSGixexODUxGWvySD+nWNs2jOFdh18lySJ4
lan5M/9rZAzhF/hg7D5GV/iZBJjDB7JWoFCU3CyD2d9KO9pY8JdrhQFndOqno0yVaDLmXnKhe40L
e5GAOuXOQ9Yy2mjj2lnKxFWEKDVh5ov+e5kp8Gd717es7dDGm6AuXggwQEOGGhayKA0R9zVke+vc
TOshNU+aieTX2peN5rQ+HyVvuANg3tB5VIBlipxy3ppukZK5Wg5tKkPf9KmN2kpCA2HyJ51nA8WS
AM7va+bxtvXYNB+K9BwUD7JN9EAHGYfRzT7S92pcOVrSL+riu0Vj33veKgxRqb/W9ZaIViJmAQDo
N11GIiteje6tTm6lta4sDMrVbLVyhPycWqlTNPUhDfmjxugXLZ42OkLvUCTRqzX2txbAiuEDI1Gz
a8BW2opUV0RfE5DqFv+94mXXjm1DzFOUgdtvbeLDSGxBlpgbvIt6P937RvdqgLAvbQ0+duJY8xpD
2pIEhxkMGEkNNo2woaDlc9+fmA5VfL7Udrq37Q5lHCbyEsUvPrTxqelBvoXqSkSxOxak6qjT5a+7
zz+Hjci4JJEiERWsK4b245TCpLEln25qloOG5BV4D1zg4NFkzWMjePGIm+i4ZWqemhyuUYnVQZuK
DyvGV/0y8DAY4iUj0Sgf+Fx5pNlhUIbHtApVfW0jQzci6b7TskcfVUXtY5SlU7T+P5I9e26Qf5g2
GIYG3BJPqKEa6g+S02Cyg4K+gdfAO6iiquymObj3XkV6Mo2Xyl7L2daG/Iw/7LM2NfA1OxrubZYg
VRkExZ/PZa0Tmltg/rI1DBeuX7yYyV1ZILNP4vagBnPwb+NKeYPaZYMrBCVKd9dAPY1S+VNrLk1R
v7aBecgxn1dZ/c27sFYqbGOCBD/Zjq6iwYUGXc2G2VNAkuz8yRGKI49kxSL8DFkpsGU1ebc9/rGe
eKm83w3+HuuAET+rkOKFJRNrx+3LcL8Qyl431E2C18xE9Nn7VKSgbuvKBPrudRcp8E4T0nyBlT+o
7Tu7xHpCBseSmDFJRVGtqwsfnY6XewB+/OE0WLiwSaV/07wa52FzCLreX7Rc57mlOcHYPifRvEZJ
g11OdsNffw4VJnL/5ncIMAxbD4J/4wc3rQIea+jblomRQk75WNynpvoYSM2xwT4RM7sROiJYxgSF
mh/j5C3qnL/+CeaZ4J9+AosHgLmfzh513qT+fl7XUO2X0giTKoToPpf/ERBr20ivivau42cZrKMS
yRsPzGBRsfqbk0SLfQ7eUpemgz9PpWFmF9FdFfoHu3vtKfbl2r7P4+5QtsMmstuVByVKlciUH+RV
ASYTqyB1qrbRE33988v5B/vMGLv+7jf2J5/Z5itr8u/m6/czYazfM99n/sLf+D5YFhT8YPwCZy7P
b45xyLjzdG02eZFCiDLmDzt0wUJUxmnOxFIWs9n6XyNhULZ4yPmuOngfspj+xkj4FxrdH04q0xQY
KhRLY7+OEf2HmTCir6RqNCFjjFoGCZvsJbjPfVI9h4/+CaHbKT+Cp96Wj6wcUSM6TIKUNcitbfjz
n9ePlIfUhote2U1rlmpbb0vstWPu4Dh71cL6Tukj1zpDpxXWSBcdJMxvvN5GtkPd2AEK+fYwzWCm
qfB6DSUAA8IcXPwHTXKNAYncOh9c7NYAvbhNvxW3Z6blaKbbMjydjsBWc6bV2zE7M//KL72M2Q2n
d3SxlqWjb5T1tMIigkYICv0Ur7TmRMhbBaaxp2hDPhKKi68+Z9O61XfG3sIHXZ/i6Kh3FJVIg/KN
jaxkVFwuRW+bl999DhJG/zaYwmH84Xb8gB4K9e1ZG/ZJ+RJZW/W7Q3tM+J+2qxWXFU4kbVjwNNK7
3EK03wUXOJbewryv7xEkvgyXPkQ1du49iK0D27gFqIv1AM3XsW7BWl+Z/KfiFLyPvJy50V/maPUW
0dnsN6nTvAwMB1biEp+Gd/MTxPGM9mI64WSb7C7bvxX6xpCOEWAzVmKt3h9U3/xqiBSxYc9qyHzL
9DsYnkL1Sq8IPmSgI+DOxTWwjVZIszbNhhFQA5N1ooaGALXz2OYHsE7NF6m5EoJez7yYF7SOaJVV
t7gQFmATkR4x43u3m5UN0XbcESJQDUuPTF3mY+twHWy7NVFiYDNJRhqWjU2qwroJ4cRvCx+SJrHh
6LjdBldN392PxVuncwMxH48A4jOEISOr3mCvYoGMrEnujqH01bI+9+PT+Jj32xbN1nhUUeryT/LD
Z1jYIHtGKyM6InmvwqMiliDL/YuZH6eNaPa6cggRfgXLUHfY/imji+Je4K+IKeWwFMbPHmrqMZQd
deKzFR18OswcQ1UryIoJV5Wxn7vevgYvbOB4eJ54ObXfHWAcBWqBr+07l5g/32s0d+ErzMSH9Jqc
ozNehEvxTjb6k/pJYnLcL4z0MkKFCzHugY1fAboKG5nlJCq1Jfh9dNCkHZiw6aIlIwRMffyvTHJF
tpTY85Go80nTNDBGxOk4E3pq0IM1TyjevmfpKwm3vdiwIZQaqIQboiInPlOonfOVegFlNRChoBkD
7jzEpOQ7FfyOlmOyht4zxce0nsmD2iZRz7X0ngB+rpd1C91GuFG6snQsqWembYtC5owgFxuDJ7mT
CfY6wLZi75EJgQw7QiGz9FyzRz4fLmB7TdYJLESiut3wPhFxs26Gs3ho4Lfo+jwXfZ1QIMoNWlai
FwSOJSt52bTFtVUfoxM04Wl67fyjXa8Ni/jptQpvq/v2iY4Ey0/dumgPTHrABA0jp057nXRC4EzK
nBSo0CZIJgLK3qzZeuXjqmdL86AWmyi9gxYrFOjUKR93xoLlk5xvbYtRn/7alrcilBfavTCWFuSs
jrkV0T/05AgPCldF61qTreIvpmZdEoiBKhEbIWJODYj3a6S4uTrP+yE8nNR+/a0wq58sMNKJsail
o84RIDMynj9er560zHYEHkRHcA979U4hnhQyl4yHZ4FpJ06eR9IKLPMe4haqST9FV4fQUnkyUKYq
N5hELGJ00IUMCHivNTrvd2xlwUAhuZpJ5hgj6huxlSrA7B4I1hK9uzET92eqLUCEDvwvoZNkdt6l
e44m8g0WJjuvqd+E7zJyuxrrFqEJUMunWwyrOoHYI3GGYAdAYLRTX33+WX55z/I1RY3jfTQvfEOZ
Jb8WYoMHVGlcB8REwYsdJtsiuQsDOBbRLWBFk/cPTIVN0AzLerr2V7PYsInSGES3Mfob4qXJSYcZ
RRh7oF8DCtE7+ZC4w2Y4Epq36x70p7BfK7y6p+SV4GZPWVZ0plgpmBZv9X3k0PpXAx38bFKy3iEK
rexHE7vUnk9SPq4MatPG/krwM8IX+scXRbPr8i/25dXX51cVfoRv/6Ysmr/0l7LI/smyBC55odoa
4ZZzKsAvykKbuABhEaQMklehIvljVQSlV0PyN1cstmrz3f5VFc3hlNQyCv3Wz3/1N6oi5c+LcoOs
ANpQ1vWqbswb+d8X3kbDmtDPI0bYtMiBONeT5FhCWfTjQ+vddfGB6BMNNL7XdQ5IDYYs8S9q0//R
5oTD/0/FPz+DTdq0mJ1OsvFD8V8ATlWrKcX15dUJtmHdbZLXQpj7qKve/RB3f4olRYm6dcJZlZEg
5vNMrBNGv5HGYRELz0TYflanl1KdKRac0MwQNoJBxVKzPV6MQMoHgjW1dwYKiDUa/X2tT8+QS/dx
bz70TDwl8xgMJSKubFX0NkMvN4fBMRDfEYhuoXZg6qPioWzsQ4OFv53DhIuD0KHteewoc9Iy68Sd
BISNFruTAoO3Ue2dkr1gQw0VpC1nL36VSKRu8xWkyWVDKWnFtwyN0JBfjaBcVFa/sr8AJaiLGcEr
9zcDjNw0zP4LvOaXVs4vettQRQ3YbFQnDLeENCsl6WBEwLgRAfBqsDbHTSBhp9ow8SU8CIdXY78L
es8KrDxFoire5IKTThnlnd9RxDQq4faeCxEI6bn90On2Lktzvs94D/lE5zY11oUJD6iDswyg44Y7
6wBFV1lldnduUmgxvSzhiQmdObI+TdVF79e7fo4W7hKYxULKxSpKeh90obgfc5AIC8UMWHlCW3sf
PG7zhl+ADIs21CcGBFw2ehI+6gPROwbWhKABAqx7PmjLGD+nlmW7kuNNdOhT06/YvGCjZlHQPun2
NZZQfVo4NTFxkwbZBpSVkefAFKLpfzCm9G6oKCnsi9+skUpwMOIhnmDFiA5MTL0cgxleTlxhdk1H
yWG9ckA5t0N3fTLsaism4yJZ0UHChWmotdNORDshsrcxrZoyJtsqWNckLqoMQmppI/nZR8C8HwfM
ahYvCqKyiuzU85qM8d0Yk+uAjDW0q50cV5eq0z+hXXo2y7RR3TTCcOxUdxWreajgXask1PQel5Xi
XUwN4h0fV0knRanvv23mfE3AHU+BUuSMDtQPbWJnYJOURP2hKPDRGIWxo67GHRjcOT6HN5NoRi2n
2s3OreZ/25Axa+SiVdWwB9Hx93Zr0cZuE9EuteRjmKdYFq7nNYcpabeZj0Gbp5cQie+k7W5NCxBg
mjxHyqtzMHtiBFiMUL6re9zFrCtDq9gYDMcTgqz0t4DAQV8Lyd5oH2QjWabV1dfocli0lHK5m2QD
s3btFhXhFYOjBpnTs6qJmXVZEOeAi+Nw8Nk2vQqWvmHAR08HXQqKdZkr7732OthvKc+8fcriK+Oi
idW93buq91p05LM3/SYjbyqg2Bnyb7stFzIGtKwFBEgPpQQIVbQScIKPUHKb6NTb4Qa4SF9Q2yN3
bFv1oWivOpSHYjgVZG217Cz1+0lsOsIthtekh6/HU/+mkfxRRCcFAUsMgtp6tGGFZ919LJ3C+FqV
j8k89vA0dkBMNmxMdIb6y4DnHz2PgL77P1+9m+Tts34b/u08gi/8bR7BONIQSNGA2yiwb369eed5
BNI11P6o6jEb//HmFQIdECZkvhbq8B/nEWDudWZUP0N0tL+HvRHz1fqneYTOvw/F30J59ANGTgvV
sLHqQV4qNKUtPrnEMUC+DnSqEv2Xr2wUa9iN6dLqCH+rt559EyjzDWS79k3Lzlr/1FUukwzSZcbE
RZmNpgMAFjbyx8Ha1LV28OmixLpAqaWlhx6h7b3B/dhH93AfbRYpo+Z62G7egmFg07BLVTfMXLbR
ZJ0nnetTA4pLdexDTnqHCJ/hpep3Ko+D2Abqk2jvi/YYIfDNHyr7U1RiNZkPMmAeNJuoJt6VmzUu
Wxoz5gmthL/tsesCPHLXgsmGZHHynwldy9UdQTZDsrTIn7aRjLN02klkxdIN0BSM8nNvruXiJNEu
MEln2UeMNpKKtSydVLqKAqGp5abKq2I6Gd0Zx9lMbXUIHmRcioyc5emmKNyRbiWga+npXuLZIG0s
9XsbUUFX3hr91aPXUfJtUj6NHAlGurXohpSUu+BOKzaV95AUjkeeEKNGq3sL6aOCcmNz8NNbETe8
rNqrHYGGsQhdWqcnBiPgwGDMBWdBMkEKZH9tWodhWlflUQre2LfHcnv0CpKatNdQDzeilRgFf9jf
yuD0jIsCQ3M07chNbH1aq0A/nvnOGDiVM2+nCMjxJKRxvI3lUjefW9Z5yUHJ3TomrPk0YpMy9KVc
c38iZnmZaieB08etiUrmHqVPKJ8H7aB6N5mlMrZoL0k3PtQXQe5dLohpjDEoW4bqDGXKYAEfrTV/
OwTJdJQnVbsw7K/tTYDTHnkGFGCavt4rT7Var+W6g17suzNWQgruFY3WoovcoGxOZZK98//aWofG
fdjUCStmIw9XUrgMpbVEA87tYyKMKrmF8ckuvRvHLRwOhkUazrguXGrR1zAhFIhPtEB9Zy0rleSi
mRoGed+8BNMLNrhJcWOssQlkaEhSLSigh5aOb1Aotz4yTL8kX1OqL2sQD+NEAQY4RDcJxqv5rW4J
jkrc7N7b2oqjAQ1Q7+DCKUA1VvhI4uhm6nvYSRCAQDdjYpP1L5rvGAVegT4OFslqSp6qGpkC5lfj
pdHwMNf7ePhKdpoDe94kwid3zMAJKMJwuvXUcA8UOFP9GneXyLw0XyP6fxzN46aWXmL/URuv7fgJ
hbaJSddcaclJ3sssdXv/0mRvkf5URZ+BeTNtJnGIDFZ4o5PoaD2R4jIWO6qEmBHNurnipy3VkcEU
vgW8FJgToEA8NMfxFoUuN5lSPGjSXclYyCDZ1Xz/pzeATIn/6ha6/6//zOgA/9z9/fx1v3Z/mABn
5r0qFOo/SJu/XkLWT7qpkeRuc0XNAlSdzdq/dNKgzICi6aoGJl9R+aJf2z/9J0vQLto0gDY9ovF3
ZuL8KD/eQcheVYPei0tPNRAN8/e/A27o3VQE1VSUy04ZvvqCKkhIMh/2MbyFHoSxVjEJhpZda2Au
2OrzIZLuqjzkEpG8qy2TP+21xuRYurcLxmSvx5XJ+Rtb+wCKsgklyg1LGMPDGC5LQ9nJOomuvbfz
2+LNq8dtWzEUyyX7GGXhViuDg54WJ6VonitbTfFQlIC0fN94ShU0IH6R9Iwj4/dEkYlS83xA+Ek4
rlIDggEVNuOxjL1yAzJboZDMB2bMmckFWs+GsyG4hGkBTrTZ/KwmNDIoyyrGSyPh4FIaRnaN3SfL
RgFvnRc8WemXH1uwyIgyWNRxHRxhObJJ7OtrD0OHERhz3iKWrnXEkzyqJf5htTyH6SjjY4EeXkCY
HER/zHTs5WPyoGUsH5qoX7V97xEgrsLfifC69i3pYm2Uc22ZNsgtzeTGtXMOb3Sj4/tktco6l2dY
KnLfrYgmixkcvGbaFv2YhVntNGYk1pohcdCNV2koo41uAJTUhJq829VYAbPgnJfkKtmpGc1t3Pjl
2RBYjaZGdztjkp06w88RhoZMJk1y51eAuoRfkfbXcKC1avDAJuiDzm84jFXwIVU2HBsreI+TrAMp
G+L2VaUJcnjAQC3Nsu+wmyeCUiTLWzGYz1k86yHLBPBMGEcZrVbc3Re5bFDktEu69n0D4ZauytXZ
cxpgJmDk1+OqtOQ7Mw639Ns7GsTDwNjEqZlNr/2CmLDMkHaJ533ggjFQOtdrbzBxRin7Hipnpymb
EXhs6/W9U0n2NbUlOk1zrRSDI+EK7qzWEXl3ZLrJBA9lWCTAarQiedL1lHUInAYPcYxmncfRu2h2
iVTFU2CHksvDivRqDIjiGsb3nXyKM3glPXax0CaAEHNetvBa8PmaucugWChDsgkUioEIF7KE4iSM
Ym9lx8NAJov0FKPQKkU6Z/jo9Yvqy9ITmUItCHk5HPZZUlqH0ZIKSg3ow+d5RMAvXqm4cfJ41dv5
BAA8LiQMTnLj6Bppdrp9DCpgw1GauLInu1NPcnrR698xdCybF9DKZM6Qa8YelE/aIJPgJ8fdk9eX
u3wOlBiip8xAldj4wwAkaF5oqNz0RUprNPmEALO3IyIsrbY11ZCj8SKT+CtouShz36qOSdDbC3Pi
2UqLWWjaxsaLak/y1rQqx6rQy/7u7L38Ujj/n6xNL3kI5eH//se8XvxjPQ0Ug0kb/Gmdul2Rf5Dy
59pk6IoEwIWY7DvbQqFsDowiPPsqxaJcqNn4ELUt6iHi3a1AP+VFraz8nMmDwiORKF2zMtMS33xf
dItG7ndGXG1KqrLUa1a+HPFG9aAA5gFTX+BOLbJo1YSqgIJI2kDLZ6HOtZOBGwCJmX0UQeTkqZ3u
7FILWRBmLX2yzz6lDHIXqG6y8RPpWQyETLS9pGyEAsCpr4qH3IpfYSUQfSDjOKSsvg8i8HZSiY5Z
sAjyA2gXfdRAbDYiTFJe90GCEaJ2i+CC1idTvYnf6ymgJNJ46Ap5JIFTHsgtiJSlVo4Hq2lXKdBp
VxqaR3NCKxgx/BpU7c2yX7VSh30U28k2bYRMIahfc1/bG37ElMW/pwS7VCTjoRv9whiKeSGz7M0o
Av+OPftC0qarBYgAj4I3k7HFqk9A5nh+9N0OoOMknVPMC+RVRY+1DvTedzM8BnbM51AJrY+//kj8
WZtiaLbApmQjstGxTf9wu1l4QhHZYkqUqzvkBcfJs3/51P2TW2vtL4uau//6z8+8q/5daz1/4W+t
tQ6TiuKFskWDdfBbVTO31irsbWoTVVN4DKko/lXVUOfY6Dt0/tJUBH/1a1Vj/GSa/Kk1e/CB+pjq
3ypr/nwUUB3p5OLpjJT5fvpc9vyurBmDmIuma+SlKM4a3HPBWocjj+H1oqTjC6jzO+mKwdlKTwSC
6/666yunLEnLHd4JbraqC4W/Xn0bAulRRp7GfYcymvEaZLuJdVD+wSCP9T7malyw5DHAjcO9g3PM
7YqVHJ9qfeFhSXjH8Ign4M4onEGQKdEfTVDtJaghJ73SvKbRh2wd7CdKp8g8Ry19MMnuhQTp6alB
o8oJql+jAxkX1nWqjzpOHeO++IQssgp7ColxJ5t0QBcYECNS4cx8qKwdHTFp9e+kabT+uuk2EGMH
Mu9zt0VCesHfvRyab993a3tYoBDYh8o6sV5wlnTTu+V/1Tjl4IDZyXF4yjf0qMzGn0AABKzzNgyc
ffjjEfHya5Ww8MOsC+8uPYtVrhN7n7FCn/eyHGUCtge5rYp5ySY484w3evRc6ady0qOH0npP9a9+
Tv2AZ24osxl/pefn6bs1P0bMy1JzRzZE8IXnaBEpz50urxN5N6HQg0mqLYzHJAHte/Urp2DvCwI8
Vz4g+LK+N/hRGxZnGbOSZXflydd3VrA30wMDWb7n4Ni79lze4AbI8qKVF+xwTV4yGmdkkxBBAesd
/OSYSK6AcvclXvzb+BSfk525R4yxrU7FKbrrHptpWcG7mpZoyKNrViJ2dml9sWyzmcuDDflB/t60
XLXd9ZB1LBf+6RTTuh/BIwT85xhi5G12CqwVKFzju1fptLdTsrNVGJS7IdnBvA/ks6kd4hF82z6G
q8m2z2Tnu64/68/x1r2yV2SPwH7TZjVpkJTDPATi44LJh/5evEoMt5+xl8dYiisUFQGaN3v8DMLX
SrtT+nWj3RX2xKZigFrfLGoWm82b907r2GwiMKrlSyVjrlmi5uQdmZiMUBKa9cVI9rb/hO14KrOv
6WaA+orRbtbOP7xlpML43+wMaRbeuj84bH9WU/3y1f/viJV/YtZI7wh6m4ALzf7XESv/RCKHLWRZ
5wAWMv/gryes+EkYBHOQYCZr9HRMKH87YcVPCuIqtFnKr3PNv7E2ZOL5h2JrPvjBoZiWCSmFtaby
M9P7dyes7kPmaL14IgJtQP0fPnolqcNFjpazT+u9pN6N9V0PVSAtPgpxZ7diJZH4LViGRd7st1ub
BEfr/nNJMRPNoxaeRkaJxYuK9EDZlYzz0e1lWuMErL46H/FVUZLHrJIgkJB0qMgkouWdE0QvYtTO
KjydJIcjzCwMg2J20hNSwlBQFMqMRxTLSIs39misNI3AQ0KeLcfQYCOjA4rIrJ3O6YidV/VJRJbD
s2xfEh7/3jIk1OyEGSZP8uStWwILDWKL5AWKGFcjPjJ9GvueASzh57kF9CzB0MRMtlRPlj09l3qy
oYWD1txefcGGz5OVO35zcAOHctNq2IOU8qVUDmq0LeJ7ywrFSsvVaDmE+tlMbWXpdahheEbb9L4b
OAn0c5DgsQ14jzekNqjs4dK3qChe00K5JCl1qz/wIylOwFmr+55rmNOqIamo1p+S8l4F3dcZX8j3
l5n4zMhiHuU3pT3Z2cVUsX9GJPCMWJkM4RgU93L5SXqUZ500DwY2uWEyoaDVndcdeh1hXHzDbVoW
uHfJO5gcnX5pyGheqk1lHApRn0cZhIZqNRijymcYVPD9CVBXSbCyDliO0RSJh1ic0mY8tiCS0tpb
JcUKKhuusf4L8KVTTAiwB39VlCF3qCv6r8SH8tjUlyGczpH8qRCsBDhs30KmHBXbtSDCFcnRSl8y
2iEz6PDC0GsbsMOKXTPy3QK2pApZ9RbNVP80E4Q17gO1JRyDQjmuycmKNzkkdjUMnaLs2dnp/OZv
bPheQ/uQe6LhOlGPIuy/ykSw4JL2Iay1Ij/aobUtWcRKq7ax9l5e89m9St56ys9Rc2fB0lR9FlzK
PsPwlyNjr7RqafTeWs0OcfAdxuMuqxvc2liH1ToHeDsc04qBnXDa+tmP5ZWBUNeBlh9uy8p+Dgdn
9KytyEm6qSpm+KIG/FD1tmsDV8F5PSIJVAIQ4eUc+VJjZR5o5vOvNrqUU70q+IlKPcfjCt2R77Kq
GzGL1IoBnnNWrSw58V0fOsqhi7h55VYlNW7Eo0K2XzE+++z29v2Yv3slrawKVC9nGG5HZFr56cWm
HWGljWvC5G8iD9/wwJgBfd48i8iHqWG2MHwxj1BPfQ0sWXnv0M5MseQI3seQ/MSygnA4sIhHqmMV
AJVrPd8LhWYbCuYKJB5TIBkvkCoTaZ0X2Nt6leZOiaHyx6Z4licFeGVZ7v28vw87/bvVAfUPSeBf
W4YbIFVCnjHgwej/mNRmka69BbpVkIOCE9EXyCIHObIWcpgyQzWt2VogPep5G65Lk/NE0+sWYks7
7Me4erczkuPjeIhWigxMg+OR3NySFXOYABRNjS9zKnFE5IN/7oXEn+CSDDER+oTB6fqnIFS3jbbe
iASqw9/pB9UTk8FFlqW3UsefxjRrFN7KI4YRCAnoIsYoCj9dSjZ3TznWTK8G6TbcAggdBEomVGyl
IPiWb+h/D/aXqBR2OTLToPZnpZ7txqX5xoOAO+SsddeoYrr8biifbf/Nfp59OYr3Fyk1qOrSXU6O
cMz8SyfrRVX03LXHYtVkT42G6HPQT3SrMFmOdlUf5DJ1enipRkshTJlj1cHOKjR2taFrpQcTmZT0
XUvaItJPHTP9ST3LdbYpet5XtJmqcZnpMqM+XVk1L5Tcd9JmXo5Rxww3u0Br5yHaxxJAm6scRumt
Gl9E91CKnF24QogZNAMzfYhH4qJZs+okVHsJ3BD9xYpVR+P5ToxmzZBixyT3og87uX8aWAPIerNv
cdlm1kaFZ5vmZ1WZ5S88Nxy6kd4/A6skv711csP+ygMyE+A6p81WYT8c64Oj86wZuCTD+EXBKONj
1keEsM5i89UG72LFkdsSjpbrhksWguOrNx5qHKjMELzzNPcKiUh2Sn7Si21PF6/O4RPwuvb1LCYt
2kOkQsRFMTmNZw/RS9MTgYlKTQ8ZSOEW18Tg9jW4UCSIadXjSc/WVZ1uA2XXS5j66hK1+4MnMLIx
es0OWp3vWTIufF6WEVgE37wGteZSkjAAaZaar4HAzTaNqXcs8sytj1kcSzC78OA5jBKCs0GsWiXW
4grkkSKelGrOHghcqbko/vgYteWdqXpEUrRPcLoci+GwAdxArS9d5kG3Me8HjMlT/ByZdDTGjaH3
Sq5ewF9umwFkZLHrKuaLugWTVcPzFywADe979TlC91mQgIRPAPhS8pQLwMHRjMGlC6IXy+RkP7V3
NVtAReI/47RJprNpV1yiJeEMTb/kd1kufTI61maQBYvaK9dxqR5MpENYb6OFhozICxh74wqR8RdZ
ub/Um3bnG9M6hhtUy+9TEa8iWg4dmzo+kiUxxh9TT+tngrbKtLWkBudEsQ9S/hDk9VaWJqqYBlOw
qjCm7vY93t2hfO/+m7vzyrHcyrLoVHoCFEhe2t/nvY94L+KHCJf03nM+3RPpifViqlNKqaoE6Fco
AVlIKTLDkPces/faAE3Tm4KyUTE0Wi1KbmVY2HAOY1RZhoMeKBdkPCTLDvl24RDfIOBw5chIqy8F
5UftnFvxpTm8QtEsZ8YiUpK1seA3mc/VeI1ZRSWQcXSmWQbpngWQYO9RNckzt/KXkJ0ZIk4d0SRc
kkWKuTkAJgDilcsOezNK8bxZ6eqLh/cWbZEMQDFUaf3aW/gUsAJN+WbgC5asrYQ6QxL2WlXalSeG
iVHcA/Wrj24FC2wNqnZW3yQ4bnkAEDjJTdqvS9eMEaXADMWHZrBKQO2daUzdCWbo0WcHWGUyA9M0
wYz2W4SzJlViXNjS1uBwqMw7/tMFXJOpYjiTVHUXwnqz/XGgOFFN4+h3B5LFsK4xfhb9vG27VajM
W5nUgE4gfI+YR9eHwVA8kozUc9/gThYvsu5zKirVUm/apYHsUwHmO7xWI5+DGTIuMccI0SW9Qs5B
iR1OW6Ocaiis2HaCtGIZOshQVPhhdNpOpBB9K7njxyAdWjzpKY+AI3o6rOESKtQr3SbuGFHoxDmh
364AWLt9tWodHqUccn7gu8sMQlqiDzPyyGlvSRNjfRnhWYJTb7EaUFIeCIewbrgyFdGmgbc1gbiw
WOnOWpPtu7GKTcRl4EMyAmED1sMRAux2AHuTDBvOMV0ClGRUz0Uj4Gw3dwN3JjFSPghWMs+KYetH
4TrGplhzslvfBIIgzxbAIpqlk1QACYaXmgwqURx9aVYRyuHpNNYUR7UOSbbcmaWG2JcpqU3yDaai
HgdbQe/eWOo6hr3V9YJ/18wFOjBZB6QBbaHPySBOGmJr4Y2rJXkO/iLzYbobj7gCsf1tMBV41eQr
+8synXmqTGCtOc0FRORgyUK0UfotiCqCUnMI8qdEWcTpV5ccK3IP+rPVv2OjpGDYOoQ5BOUp0u6A
KVJiUFDqsdcnSxNYW8KRoY8biQDfd5bzN2k8eDDF2zd80lIIusRiiZ3E4K4uaXMqdBjC+pOKiwBI
MuT4mKISUk73ZfPsx8AuGEP0Fu2HJk+tqpuAs5hk0qdFwO84fO4JZOm5okkzjPynurDm5KigHWej
QfUEtBefFlKzXt1qnNxcaJk9UdriEUoGE6l06Qn5FCUYMD1j7gCWzuIDPFXYiu6hy9JT3bMgqEKk
2qK155795FrYIqkouOwS4CoOA5zcfDRpArX1aIdrD7flX09mR5fQT8P674NDyFACUY6m0kKaoy71
p/4xKWUUYxHDhTo54Bycu+xqSuSN5Tfm3JOw8ReW92zzBKpoSVz1G1E0m74CuUa4PcwEAobYg4f3
pqrRPKIwUT+Kdhc3En4Y9M2Q7NRa+jSpN9RSoeT6CNSXsLz40rTMb3qZTsZKzMOKkn+0Yq2K56Ge
awbpwcGHzgAvNc/xMDEpTCsiuM9Fw5pz1NCXs7/+NvzJAfrrtwGsqIrOSOd/Bk3+z98GyjYJv10p
M3esuMVxL2DICPM3qVi5/K7TRaAcHNy4d92gultaLVxFG11mxWaftBwOSEVhuQKgAw6b5tKPGZ9a
tZSadlMAeA6HFeFGmnF2Q+fXHMx/8uR7/Pb/Z1HZ4lc9d1i+f/27QDUGHj+Nv5FuIwRjKqPgdJOZ
ZP8/LXZ0uqmomXXK7O97+x+jGSbcCNEYSLOJ+L63/20yM86+DU22dMH8m3H134qxRzr+hzfLlEdp
OGMZVdZ4v8iMGNXWP71ZRi86doY9uqKj+spSDyzhCNmeFQ9OCZWuLiC90q4mOhleZ7M/ld60+wAs
eAXjdQP4HhSPZkYW/QQGNCE/5dxUvpUmNxlRm+09SOku3ItJiL0uZp73rG/FLPLnNkdlPqzT4Kpm
z4H4hJKoOLOwnUnMHsbd6V7ydw/5WVpZe0wy62znXrqdbC64hNlysUrDnaK8pO/WgROdbRe2mXV1
Fe5rg6CarCaHqxXBytJ1tn42j4k+aM6lOdFv7r09f59xglejX6xzXvdxYM2ntHXyr8Sfv+ruNvsk
BGqcD83V52adnWKsKhM6KvIKUwIyPRgkwcaQzhZlxhiqvQOPsqT5/0rftGXH8WpcBm9uoELgyJp3
iySd+Gf47NvuzohGulTvOOwGspEvdbPCJ2XdEIXT+41R4pzpTGWx4c/5/+j9VJbXIzxpxky7UFfe
u/ZJ9Mi7ekJ4Wm3Ni/vFXJ5weEDPS/7UGsuzv5Dm2ov60tMIk7HTrFV9SuldpgvFmbpfjNiVqXVq
7vGXk+48/2Wc2ccTEgvECBqhCURbFiyruxFsYcnwT0wGyCT+SslQYlfMPTwx70E98R4oshJ748GH
og6Z5CTJQ2ZFkatBjpo735x9Yy8z5r4FzrIJYIj4uXyu32L5hVuw71eZvDDylQ29N8F52IHG8uex
ZEyaZFZc0mvioDiE16swrNkNCZ/2LQg3FrkyrGGByYJ+oMBGmcyPUSEZLzdXVrUMR1r+3oUFPNh3
wyecwN77PGD23cerzFIajxyocqc/oA10rr5+oX2HUAvJk/zbajKkcIrVDXQXj2W4vawGFqX9tkiX
KVh1xhU7dFgyVc1X9+qhnPuK2qOOCV8rV1zWJYqtQV4ggZSUR8hYbZvUr3WMVRybqHyzoiX/SHj0
ymXZr4ac5S4jqWpiPQXijsEomaJnT3lm6Wnio1yQZZ2TCPEhyV9q+UZ9IAQLkKtvEVCyZqnTrpRT
jPivvVKTJgZL6bVPhWcT4+MP26TdmP4MOhpvOPuNEIdk80+XC+sIWf7qZH/2R7Dlv+i0fv2wHzot
5FRCZXbOOa/IrCB/HOkEYZvwvWVWl78e7L+P241fWGRaoAM5dBVFjGqxHwtN4xcMyxz3BiYeLgjm
439j3K5r46b6d63w9zoBhRh2H9atOqvsP5VLel6XJPDBlG9k9+pJFC+K5D2lnsGaKe3wT1RkCaou
tWMKxWIVMjIdFGSSMjbJxlNJ4PEjHK25OJRNBLZ6zOzLU1FDBWRqFjUjXw42Dg43hFpyEEDkKaNk
4kao9VXDYYyohgcZRCaEcrJrO1i6ZeQac6NkAmFH8qV3ybptEWM/1Dy+aYlP2VtAD45LY5i6Et2R
qSMKCpEtdfhzLny0PTUDb1iBy6R9VPBpCNWx8ATLfT4PY5vcGIvIjjbemSEwmT67uyP4q9L0I0oY
LiY+B8NR1lWr73O/oLzmlbZyQEZ58kIYbjXzwY8nBSFZJUMcH05QbWir1BDepq4UjDX6kvKUjzNV
d9xC1osi8fWlGuEKblvlKwgI5bJium/EnAmqNkJqjLx+9oG9zZjBnjzHAE6JUw9PzUqS2nsV15tE
lpf5SPCz5MJe93plkudbnLSg2BuR/SnLDYQeoXJ2Gu2168Jl0rR3vdd2tUpyEHsEMSIQPEWZ8gMf
NrGf4Z2oo7dcIy0Ah8cKt9M+zLnj6qqpp0hJVaQ8AYgV8I9OGrx3WrANhh5OT1dce59Ybi8wkLVF
yTwGFSfn2SxoWIREEMUmTZuyJI/8kxNqy7SqPmNfoy1V52FE2FLTc5LrM4D0xEFJ5aJmMiWZOE9d
40PPDH3TaMFDUwLw1lG0Jehk7tXtl+vw0CROHk+dKi0uuYS4Nk19MIBmrK6t2N+Szzyzu/gpV0W+
yCP7XJHQVguciZJmMVp1twOG5dLy0ZDQv0lD1iDmUdiNYAAfCGaexp7LlCXR2RPb8TwS7gqS+luo
cl3KkjyxCzhHzoBiPJL4WBgaZzNLr7XIT6LgSasL3FpdTraXvFK9mLS3Fj9y2rd3z8RCa1rJQyQY
Z4t2WIflsIsNB4085TdB5rrGFMoC9R3q2QDHu1vC+8Idm9sHZDbAmFp92ltaffZbFrJubZS3kmAz
Qrg9TOXYieRUBbjNsz/LSlrmcReh8Dykjd49S4STRYH32vMoTfyciV4jr3JoHFKogURO15ruXLRa
OwPvf8+7+Ip4SyMchtS4DlW+q0NA9pNDGnhUFB4coywjvxWYAbwi5owI2OSBuI4o6+05gDYI/OLY
etk88vo1KJl959ULMEOLRNUfLeuloqQbbgzwyw2KYyAunrNoXH1LPPuqH/R1J/lLDeWbqTsbkt63
JvTISCdfqM20ZGeqFbOO9hvcRGRfhc9dFQ8xkbegX7QkXUpwRk9a1i1MwW2rABaU2pA58NjOCiyo
rX4IAkbZjmocUmQHhuqDQipts+7nokeMrWDFgexPgRsU7d5taof9hGO0F8iC1KNNcmjM4UO2h4sS
graVqu7JxQU5aTtApTIHIaTAe6J5J/TkMjMUNJuA4Rm3MKHyi00tdwtgq8R/1ekHm5Z8Spo6CSqy
wbS03HchI1et9JCzRfW3YjDnkWm/M09PYIkH3t7AamUHxCINiUiWApE5BZaVPTc5FAUz2su9CZ8Q
VDCiupDEyjDbGUPmrMPAp+DSKScUggqwTCsi2HjYFG3sRJ7uvNZJtZeMfhX69Skt4RUqxVKr7QXN
wkoaM++DoF1VYXcRMN3Ip8Lc4bAXiSl9XINpQ05RGNnsGLKUEDVnALDfQP8K9LXrB4uaGaeSROSN
tJRvcv3Rh8lacZy56ZZnpLdgYEhqLI2Mp6Cc23bBSEIi6cu5poScWSZgWUu2LqpHXr1pLm3QZkrI
SLATe3lg6J2yCBjt73nz0ifYBeroAtZplWvFelCipWPDgcuh5SXhe85oMOTAjJjLdjYstk6d6gUh
nlIHeMdZSSSmDRyABKN+GiW+57gnurLYlBxFObCe3o2WqPNWvl8uGTOC0Gtn3ndTpDzNa2OtKNGu
BOYXpsqUbz8gBeDQLr2ITM7AQLZ7BZiL1SbVwcL3/ClMWawNGmyhZpNF6Qb/IrsYFZUpaxyXFSIo
V5Ayqzoq3rzRqYg7x2FMY3YMfA1eZ69tlj7xVl2hX/wy3OoQO6WRTpBVsHyRGCbSQgGRWvFNM9pk
LlwGPjRHQUWNCEyxwm/aKaiiAdfygEuli+RXjp+cgNGGopnfXB5rCnfnwyMMdZoXaTx1dTvjdKGU
N2L3zdK9NxCoa3iK4SRj0TXNE0AmrEz0JFvkXgjSyM/BOhS2mBYkr16TOEB/7Kbcc2GW5OxlODDK
0Lt7YYVIFqQHv7I+B8wJFh+LaWLmU4/xk8GgTjKxFXvRIVbFxjOILisQETawS0yt2eh7TC6Ye+W5
UmvA9tonh4fDBaRQ4BzE1bWQq24nEjAhghS2Et6xw/eoUKeDZ68LU5+FHRdiTx6lB5ywQkicalyg
5pytwLLy05PhsKVDSV5WaHJJjq3RLyM2/HWa9U8ehZh/6a/7bRRS1snnv9TNsL5+Ntmh8xOmjfaW
OlkZk2n+fxSi/GJpOkQnjO1jXa1Sov8+DMHaAO8JJ4OGGnBE8fwonPVfRm47MkFbMBNhLvZ3Cmft
u+j398L5+zSE2QqQNWpmi8BcPr2fpyFW0XttlSPS6nq3BNfBsl7Hb5mr1YdhdbeYwPKVp3l3sISs
pZCBFQbWp4RVnps+VUj7nCSnmvEYPkhxfZZSnddIDtZxUrwWpvckZ1czol5Vh03LsC2SckCwyGwL
a2kr3YyR5dpsEXRke8my5skwMOhtcOLm3p5ymt6NdU9TT/hvCONAUdU+FRYkOga5kQquyjnIPMxG
cpY0otOrbB4Q7dDIrLwc8dqQORw3DNGDJw01b8F700nillvqPGMAUME6I7vkEGQyXr38UCXIoZ0x
5MYo4gsU0blbvLfGoStzGG1ML+TmOevFNg+qXZVW62LUt1Sgwt0OQZkdJsFUJMXWDZQ5tQz7a29V
+h9Ydm9xQt5PwSCC+tIne8ZAHabzXcvl54g1RcyG0q4emfyOGGaqEWY5CKYT5B2x0FW4hLWvgcMo
GOpVoSpLTT1VsbtljbXN7ORqFIyuPa1BL4hHlh6/xlWYWcnCquUdnOJ5xdK1DxpuQ/zWjceVK41K
iOpgVMODg2OJm2XSCO0NydKG0ndLPhJQcT7nvMMl1bjvvV6fgX7vhJqee7bTUc1eS/GvbsfAXHW3
flzsQRc+8q7fuLjHIqY2Orrrtd0iS2rsvpgSMAdd2CUVvH8I6vI2jqdN1K0VC9Zyna+9NlkNBLn5
2nNoY+nWmMC39VwGnm9brnRgxXXV5LREHAFWN8CnPq0cUIyqUtUe6gmgpZJTIBwqbevuudnFxWFY
G/kGoTvdnTGw8GXcxPp8luudvWnH826B2eFQ+5eeyxx7A4odZeqKbhRyzCMVtoUJR/49Zw0UCmXt
IA8d7E0QfwAMasuCer0Hh4DllLFOQaZpxtZqCOHb5zeJqQ2+fTjGPd/jrEfSiOJdcZ7UwqnJnVKP
OTuhSUH+jnCSZ5TnL6r8mbjBEavuzLWiRUBPUUfQbbvXPnl1cmzzerGLwr1DOzhmjgz12IkeUnOt
JYQLhczlgH067yq5nZ2DyqMUi7ZXZlVNgGtqLyQaSvr4pU2F5lXh3M4A7WOvjKA3dHW6B2c1yeME
+I+57BRqCAJaOte7DV60D1E1Fp32qevn2OpPXY8YFIgmojId+Uo2Kw2FlBtyHKV3fahZ6JAeOwkM
cr/7fFx4pVk27VJGn9oytt4y5YpaU8vyaTxQyfL0i6aAX1TMahA9Vr3wYEyAX3gUyH+yoEJ4eqqQ
Qsl8VX3D973S6fv0fWcFM2uwmfQYC8LmLl1IP+j11yh+brrwYNRMhGiJppy6TD7fgx7ApW1Puv4p
IdG+1AAJfCke5MvyOUiQOUzUYF91F+I64c1o4hSIb7Z/VzjfBrE3OfaiY8wr6eo5mZ4LTSOazn72
4f53zApZnNI/lge6KuhjwwxQqpbFH4npbiL+y95CnZGjROGL961mZeKwTaKUuoHVSUg3ZREvCsO3
9mY9Qzep8j5yVX3RlNiem0l3Cy331SskGmaB/IeeFPpUR0KmZUN7CtuHLQ+kY6Nr1aNLJyqGEltv
NEsTXA2afcYbe3RRCoAKRtONmjUP7Tl075oHPH3Lo2DriABMciF9xgVMsmSrGelJRNpDNxAXqWFz
cTo95CdB6Q+DVCAccdtNX4TF6vvk6Z9aKxis6P7aBbmoi6/yX+L1fnzc734BnIy4AhQIgGLUpf62
L0Hbys7D1NH/U0D8JGbVf8FSZmJxBHUjcORTP/xUJOgqqEFdsQiZ0eS/NV0jze8P07VfVyasTcbP
glUkFqI/Fglx6AnFr1vIgBo4LhVpaE4wBwRQRbYXTtu8xiEYOQkfcuJorJG7Wx1WM2ZCWVgQxukm
1w6hRIaW0C1je+LmoOujC2f2RGpUwlX7lQ5B2E1ZC2Q9qkOeVzolRGzrpscOxkrSl9g7DJm2S1tx
zUhUHmTnpSeCnPPhFRv3pYvEVs2zbm0L6VBDGSaLCuEBS8mCTysoGM40Fq24Ty9NhQDlvTQthFwV
uqVUXcVo3LUWw0PsEF0LDIbMJDQfULJ0sTAVG/ixtMoU89lNrLXS7BNJnjakS7llunE8l8hnEtTI
Gy7GxNbYf63G5WPVLdpRPt++kcU2r5uU2V/KUV4DXyeeQuPLEZl8plvf+542dX39ro1Zeg56rqBe
ao2ylvWUEAzmUBWvHTKSSHWXcm0cK0197lppY2lsp70A6QZcvXQhGnuNKPfZYmg4JTbtgHQPlFYv
L0XRz5rWhDxzifUnJHGQuSDwpBG1BFjBYqv4j1wNVl2f7nvrSxjfhhYCXog6N6tJICTg247vDYx9
fCJZZjz3o5JZj/GKPErnKTDNrcRpgcT0JNtwSxDNZR65EQWwE49nBkAs+sm6d1AlSadQe6DDXsGq
XxeCm7kcmWMFETvtQVEerKYnKYxJvgDQbGx3o3nKL10Kka7hubBaarLo08qlECB4uE7y8kvNkg0e
lYnj+zcvz9fCWMf5SmYM2Naw1+GLd8L6pFCDYeckp3/0mQVKlOfxrxYCQP2p6v7r9r//Xbz/7/+E
/6bDGT/+t7MLt7VFdDhhn39wcH/HiNBY2GN4kK3Szfzc4QAY5cVhrQvgY1zq/uHwAjaKQ2mEksh/
z+ukW+Ph9KcOhxOVVTRxWjidxr/p5w6nMSWSeiKEJAzmiTAK7o58JuzpRRigR7Hglr46aWQY2dVb
aoHxADSYPDLr6EL3XNXdewj0o8X9cWSlWYIr1NtVvYGoo/GAsjA2H0q44+YO4RpiH3InejI1iR8F
aYSWdTgi12WnjHCVcBgEhjDSp2X94XmnIGCWzqYL3bgfrgglaMAv41UBMRxWF6De66oODoi0lRNg
vqQaF1oYfgt/6VSLnoSlYJXluGVIFXikI8VigoFl1LUCQOI1h7I40T9py5Cmi2SK5CpGgYVuA0Dk
eF5M3BIW5pTdSOwwx6AkRPikg2ecsbe2/XlXz+3uhPaRBZzyGd7j9/TdPNkn/4jT59w8gWTtXlUT
/9QtAaclf3MhW4bGRFbbnWCCkyUvwWCg4t5kpIUIf5dCxqxMdiBMKNhgGuVOGawp2t+5o1mT4gVq
1aRkG5O3k3pM/VlRmWEcbSIGMJ+ttDOqrbQy+r2LWWLO/iYp930304J9G29UY8Lis2sXEeUJGYKJ
g7P9hDPMXnK4ah6ZWVOj4wdBEzRF4zIjDKGeJu9QN/iDxYI5OdhC5mdsZWC7wSCLYRLhmZ9aiDml
KdzOZcHS32ooi8lhwo0+7zmNiDp/l10M/+tCng3mxgFDbmV4mXbA9w12RmG2gfDdAlcGXb9tp4H1
Wvvfgkibhz6xhqm0JCSHzu4jbVejvGXAZCEzqO+mMfE29jTI4AzwJVnrEKlzgTwVxfAL/QG4rxWX
GWmOuJzBPiH3iWMSbdnDXG2yKHSkOnd2PMYn1Awe7kds7tBgKdVbuSBXlMm8f/RRmLPpRpIebsbh
fTMtrIWQpxCqLMH4bS6rO5k83HJeDMEy6Y910Ew/usQ5lvHFRvPGIjdDT2r4ONd2VXCv8D+E8in0
LhUj7+yksQ3feMWirZaKzaga7fW09KA+kruTfNaDMfUMVlJkiPPc+O+D4sPxwZKCJZCvCyl+F29V
fxeAs7YIyVbWRKDyOsmT5I6OUodyaW8Mf2cUc5PEUK70kk4XD11/tLIz+5CxPzMmibmQ3WWpPofY
GnXxQC7dl2sp3Nik3GFtsJnX8qoiguzZNZvXCHmnxwTkUz66AYlaU6fkErenFnYH5Ww7d+tDPYlL
rh2sXRJeMx3lMYR0jNPh3JVhZueLjszUeIJWFo0mgkJL3dnluxsufRdgbnkt5YezjoKFFx0T6WQr
L16Hvrjrl3Dfc/NJM1aZy3fkSCxOEX3lH6w+JkAAJ5UhobNDu6vMbSNYxNznzQJKtwVdRlKPpvwW
Ai3VTuHZ5ZWEnJDRFKKiNaq9YF/gdSvkhY3G6hzGnb1pztqOT/Zj0LbC2rwjmTmp9UR/l7iNtZXE
G4GIgElyoyHneJb6MRBzwnBI88O9nLazAMmf33w0HHaGHO4Eb3ajz2rAcu69Iz8njR4E7MnSh5oc
B0QMXg25U9v1SlVMngrZQ6Y1w000cXoaRQEKqIBb1PM4gXwC0ONqa1/a52B4gD9JPBXvfkTO3JmU
S8U6jlvQImc6yrZpiC5ktGjhA6XmDJFFkJ/l/uijXe/Yp0bNvQE0iOrieQhOA018SqRC8u4C3GFl
uvLsehED4snCgwWWZ8CjKJvI3/XykJRImtl1kMyZHBEBZgrkjFN3TOqzDJanFDotNUUVECD4IXOP
se+R6e6M3IyVFIzO+HBJP2gFAAf6q13t8uwocWw2ZE3tMmPTbUQ8r+sXSLT8rEHodnzdRnUoWCan
KzwydbEnXZdVIassySadzFhITCKAU+DjnG5cAghn5id9pCr2Lq1hAxiJXxgudS52T5yekJNgvdk0
+gE8JVd6/KNLn7HtEn852l0W/nsZps2fap4fH/hbzYOREWqNbFlYEOmJfmrY+E2CzTW83ELXtZ8a
NuMXhbhJgfLNGMUQo/X794YNo6JK7AKebIVa6e/5u0cI259rntEraRCvzp9lqX9q2LQ60yPh4O8u
MNEdSuWmsNA24+6mMTTKCOsD9E5y1rDIEfYP3mtW3DLtKbMlrBgZaxBnUov2pEaPhpgtRNkDDKbM
HJYJNhOHid2AqzowC5InrpoHLd496USbR7lO/NE7t//MIB0r5jhNEucF2RtM397TbpLWnPJYu7Wk
NLmYh7w23MpwMgNe3Vy5dNULnsp3hfexKjFTuNwFkWSu9Fh/iTCscJLTunUBr2h8klSVuDHT2LAo
FUjI0BLbWZPfWiX2Wfg5YuonsUk6Q55PzDR7eEW6yPVcmkCqWDvcdXqbvkb5ph+yJeL8Nar8qdwR
ZCQfpSZ+TqMO8FsGZcy/xF519kQ4ZUJ+VpVi7yGjjUZsIzCMpmXyhWWoDplmR46yrCT5zTSbYMZ0
8ElikGThN/Ki+CQ3wX0QTKjS8Ja15Wtj6qcwZ/IoZCaB2F3uToDdQ6WEjLJ8U2bUcGQwxkTRcTen
SK0kdVcRLSP5GoFg16T+dA1We5BMG91EdCimA2oP8aQS1FZUF1XGq4NIrUfSQgw1YhUOdC9bD8my
aD+CBsr2dMDQHGBEksyPUOKo85ggDQgR40KfVSJD4quVW0/hWi18xIRFErLzs2FNezlWJJJt4rhd
B4FUnxsLPLKaImoft0xEwuhi1L/59tmMhnDStyLZS23wpQdyOyviWpvjRpKmuocDOyCLbseas2HJ
b3Ocaw5M+OSz7x81EK6uh2+exP1LxCp1kvjVS6qZ1iklCcZSTWkWl+Gnk6fLOBb9QXiMvvLsBVnE
1WnofZO8Idocq3uTHarAfw+LflWp2Uphy9mQ6+hN+rhOT8jr46QFpxO3MW4v2/xnH5Njhzjytv6z
GHj1ReXx50Pyx4f9fkjq31MtyFAbRex0Xr9NtYQNUstGq0XQBP7tnxtDkz4Sje5v+OafDknM3KiA
jVHghRjtb+VdCPWPmrFfp1ps0b7jcFhtyH9afaVFNHhtXjPI8bF5HJUOaYa9HMx4RuQlCsJvefHR
tk/yoVM+abBU1qtFiN1Ctk5ona6NeUcDSYMVm9zwW54ztdfnJnZvn1MguzGmx8pENbNvdvtqZ74b
MOMK2HGadFGzp4pzw18pt3qfiCcqdBCwUKajeluoVK30I2esWcUL8/Mhw/1Cf+NVezmZuzipIOTZ
C5/U5OAz1O518tYWJwXenbLVogOdQB2e3Hbf9J9k9YXVcyW9xJhp8vlgvNYjDjhqTnL5yt+oPmkx
8mZoWvgtEphPKF2cSfBpLuJN1H155bYW+nJIXmO6BsjNZP2FiEByOH4RPD/wjWX6zSWk1R9ZfzD/
+mYbAk5I5xA5MZSUE1W9DHzGFKzr4IK+Qnpz83XFv0iV2aATbE55FEKAdUa7TgAZCeW099ErVyA4
qBye8vqMKzZOCIHDtD32tPEqC67ucNKuEXF6sJKGzOAeexqqk84Ov8yeGpD0BCSGc6dbGu00xlLb
KJwLCGuj7qNt4FhuAvWN0VaHxgOAZGXNEu8cIGgSNO0w4DHGsJtTxaVI3lkfJa/ZuVkaq2Db3ro3
jR/spTmIJ+veACOaeK81Gpq7/C7ghXXqNsRPukRrpFzs9hbpJA3yp/W7PGjREyxbGJoBy8weaZZ7
ZzPA+KGt0Q9PHdKpOhJ3Jv3KI3lp5yf5TGrn4uplFs6MWwNrtN2bwZIeo2As6DLez179O3FN6RHd
bU7Ow5trfknuPnWOxBtCo4h37rraJBhUJ/FL/dnuooNJT3AEI8lw8ILXPJ3Rz4dzHTjBvrzizh5F
fdFci0aZwyQ1byJYmtY8B5RfL/Jw71nz2ltiOMMrObgbpPPpWt1a/Q68F88AWqD2FrQ3PTip8SMW
K4IZ/WGlJwuw5TS4/c2NzyDB5JIBqJ0tGqyLFsLBLMCG4b4H8qpFr4cog2i2+pLqz2yKuHaz/Gsw
Fkm+UMN+Gm0iAP7KQuanh0k2JD8kXzIo+cdXtir2mP98ZC/r6HPU+f4bzcJY3Y4f/NvBDccXgQvq
NkUFe/j7wa388n0wRxXLOA1kIx/zQ7OgoQOGu4izg5rYBHL0e3WrQfK3FRV2PYIG8+8GFY2LjT9V
tziCuAMomQ1VcIT/caLnBcpAKi5ZIlqOktLvS8ZHiepfK9q2fddVREf6br0KoAF+OKhmlsJsmI24
lvaZW4TXIMID+RrmjMh9s5zBs21YadbD0ZVseyMVg7VO47xbuIUV0PwXnHJwHCOZQLkKn4gtT7Ws
ymd5QUcMTWCKd4mgw7Te2KUDK6OkxEzeh9jMiGaOlYWZ2Ag/G3K5hAC4jbQJT1UdrjVS4IbSqtYw
h7UZvt0zgXQK+ixv2tcAhCIEbol90UKbtaByrHEiuLHLyFErqifXd/xFZMQ3+ILztG5Ql5KU4xkq
r2Z2bciFRuQZ3IIiZajIwWwmDEa8hMreKHLrpCeVO5L2dWp002qalRqIfd5BqdErQkYMxpCS3eGp
J4Olhn0Whv4sbrPlkNURzxl1pWEwaLR0B4+ul09FxercjDRrpdiAUglMdFnz4P2LQCF5wh2wvtvt
NnUbgMVYCOoMUWlss+XXDH7PUaAze4HFnpQYdKcaylHhZN+1vlBWXqW9+eXQ7kqDC8M3ugXaK3nG
QrWdESvtsUGWvnJihQIrX4VhUXGwAr+o86Q9Uu7Vz53pP4rWO9u5c7TLHm1l3jM4QEiHpUJ7JEV+
i30f5YacNNtsQJ4mi2hqOi3rZr2ANtwQ5223ZJMYbcpV1XGSO2UYH3KkIRPfBzLMzhbJyWhVraqJ
WSlbyt+Do/bHtqnhSLSsteoKKqgo661ueCv+JvaG9dNgAbBFqZAgbImgVFCFz4cOSlGkp9kyLFG9
mbhRO+W5KdJtjEHR8G6df9PsqaesjO6GEJbNWdh/pmG3rtJP3R81L8c+IOjd3XclGSwmg5XuFfHZ
bLCcWZMaTP+etfrmxKRBU9V7JRELQ28yrkigAHR+DwGqCpAh9BQ+deJPm//j7jyWXMeuLPpFUAAX
uDBTep9Mksk0E0RaeO/xZT3vH+uFUqtURlJETRVRqtCrl45JAPeYvdc223ppMbGckxS6F0P21JBX
MZ3bJQuYrMHJ69P0FPSW0bggRfEw3ReUNPkaSMGiK/ynlhU5uR2fhsNwLgBw1zj4c1gBGqemZeDT
KjBK3ZazNUTVSVpFcdRUC+WCdNZdUqsAIlHea/Q+k0zXWpUdAhLT8z+ln9PRMtySXgs2nkF+qKak
j01+lrYgdslDit8h9RuGgTUariGBQFwNTfKTQpgQ8YcU6TEYTPCq6d1Mv5Jsjece7xPSSWUCizf7
vnzzs2Iti2I19OMtJUc0QwQ/NP5uZHyq1PreUs8Wh7lfEgxwDKtFC+27j/t54752GRd4QuRFZR9C
5dibb4JpvN89V/62T7+ibhsQZ2GjBUIeEPWbvHqseniVvF5wMWjKl5VzGMczhqGZMVzI57Lz58Y+
knmG2GCTaRcFk0E72jOdQMkcP2hqirOT24coEBcDACOZY4EmGUuiDo6c6bX5ez/rzhVNrp3ueLKg
m/Em2Cy5X95Wpe82kT7ZKhs+CUJgmasgVJu5Fr5VxMJNJnsi3ofsFBinupJQnpVZwVigKrTt0JUL
L+YZqCELTZRVhNDYqInv7K7CvIn2ZCX6uh1IsBAYhHtgcM6lcD9auENq9B7nDCDDclt4xVOZ6RsN
8bOUuFYdYtqZilv0m2r0ohW7BulugF+s8uXC6Dqyyf3i3NQsZqTq34ltmY2GuglDnQl79VCa/XNq
jY+ELEhKhoCxv6E1swhRlibeB+1HkFsACXbOG4hwiZRsexGKD13F0e2Q5mox2IZlMpJeAZe1TId5
onuLLAMDeuWYutjRC558pwE1YbQbO+/m0NYbQEjtuKr1dmmWCiHr6o8BVUayyAiPHo9X6CYbASTW
bYt3lFqz0HpyAcMR30bEvJRiE/r3rusONgvRXMuXVl3sE65Uq8pufBWVY6d2wmvV5vOSp67kNyoT
lQkgg792uKppNjdR6pbFo5Gtu0E8V/h05o3/JWIbKG0zGxl6uyX09JKZjrfuiojCz9pWyjlE3uPX
L32J5kiWm9rFFOYuJah1ijOsh+EQrlTjrDCkQE41d3Wg8ab26rgev5nnvPwQtBeJgeSXJKXOWsjR
wRvTsgcIVgKKk3UT2UNfhft4KA4um/+6INgKxXngGG8FBuRW2eWU6op1FJU7NwS0zmZfTYsj4yRI
DKwWFs6GjpKyc74NptQjljJg0nsn12ZpFjz76a3vPw3gJK7fbjLkOOziU+DxPQz9MuTuFKumMGdJ
cU6tbq8gbRgnXJGz7yMunvIW4BHx+osdf/gWGIrkGJcfheHANSeGt3HR1uD0GZ+N9BR6B4tgqiw8
l/01VQ+a6b3GPIijSS3kbFTCW8v4wC4RgiKjcgYp5vegSChR7s5RHnSAisCa+A0J+Qz8ykYsoRPS
m9EQqbW79eIXi2X9EMHV8Pkg2PzEW/eCVTYx6J02bElYvvo2DZqcfJt2aZ+CgVF8mXXOdOS89IGn
kcU9DZRwRo0n06K3NAH2UawkqCY9T7CxAuNguMqqtKxb2FRsJIoEDWe3MHQoEGbdv0ed+MDpsFY6
98tWWDyZSnSwQvfTC3WO6Q+hVddSS1ZWiXaITVU/DMeWAfl5jHnYAJswVNo9r0eYnLnFrdaxPQWx
OGutUy5Tzzy6tvLAkmMdjefGXY/lY6bbmFprvP1zLSNervhQwRjUKJEqF/hvCS276d7q4KUrk72u
ZAurg0AdzirhzCvrVfBzBl+G1uKh3RZkrVfDawYQqQNb6SsrL7tiEUQa6Rp3aRBxSfcXi32do8gP
Ps2K630tmDAS5j7RZEj5pU32Sb3hacG2yPOC/W8K8vPft9K/ZfROdvbf76qBxU2zY+bG6GycqfL9
jTdZJUA3Vly1m9spm2YHp8u8ChwilvVu+V/d3UyTJfU/zu2PwdfXd/zzXtZ/mNz/41P/v7dR/zZF
aTG016SQU6LWP4ZSzt9MS0obNjQRu8JQBW3FP3obSQPDOwIxdYIG6hbv2z8n94gLBCorR0qJ1kr7
K3ps5FR/vAJUyaRKou9WaaH4GX9/BdhyLJOiAm2a2omxwEdxhh6zRLvJg6ncCqfd6Da5w/bRJhov
U7MPrXwcva+OR6XTlhA4YMFpHxZdhZpY4BKUbmMZIx4K6NXT86wdJmzyoqLaKnzEqpPauFGIytRg
8AwCCwAmoZ1jyHWWmjhx3ZPr90x3kXXnOYxCNbjlAw9aeEs+CoIc6TA8cELQx33kQM0hNNrKECoN
qg0apN+kib9UBq+cRchtM4L73KYilrE7Rk2+Narg1YwQBysph5ZjLAf75LYJToXMXqBuRAbZ0p64
z4qvMJgH65R/G5wryLt6BOShrdjLznTQOgioO06MbIzhWZGNx9JhggTNrsKiDsFoY3XtvLe8zVAK
GFL4jJpRHD3qxMGV+zoRALRCDHHGJJcArJhPVBe32Wom/hCtz/cp6UoQZtZGHXwAzjs2PRQoaTxE
yM1mIpdvyjCSjyLRd1TeTyInUp676u1oWSCLDQ2NA/CXfCnlySqUB4f96qjkZ6+C9KqGO7XCd+Pl
W9XKPsvUXzSupGNCYruKk+yKx1LyJ7qCiJ23rGAegdHZsGIlD2SEVovAJA8ZdI3phZ0UQVwdYxaU
ZHqsvZGPBseNboItdbNxS4vlfqrITZ+3hImmDQO/CZ5jvFYZRHzcVhdh+ldZUh0MCbR3I2yeSC1A
1UzIW/AdmMxnAhfACKaW2sm3jmfudQzwxGOPDLIaUrgcQfIU/KiKf5lmcm5jlPa+M1Lj+MtaOJs+
aykKPe/MWzIuWly3qpcduv7ZQ7mat+5T275WgsKD+C1jpCDbWWjiXFJ6DCahg5Lzm6aUoAwOsxr2
lHrhklsaTRLMTZtd0IPHWYrmmeW3PVe7KYHHew5H7ceueRuRy7MfYw/OHUFGSH4IyatKySPo2CY4
4rVpjka0bfJ43oGVzwBlelGzjSPIImmNcH2uWN5S0oqGJS25Y8SPjoXyRFJ2sJxH9eha/qJqk1XO
Hzk6cw5zJNS8Q6gl4rdIDVdeY295niDaKfdOl+1jJoep0tNVyKnnrM+dOu4K33sYPLFGUoidAiSR
q39TLX2y2/CpabyVlQQHf3j1nbtqvhvwoFq9mSuVddEC74UH6qytUApRM81bz13YVfPqZaSnKJdc
sPaQ/aNULH2uN84hSuIV3fHahLMjgc6EQbPrVXM5ZRoZByO9h2gfxFeWf7vuwS6qVaDiRHZZYqs+
UgrrIXAYplgwBzswzyWDVtnps5lWY1RdGtFjHm6dfGlnKxCYQGK08UJSMMhBuEGsviZAgcBwVlig
fbdINj37JxjfRxkeWmmvwug1IWqxJG2A54hf8DRjVGpkxRxJCGU8qhl5Gml9W/ZM8aPNuAEDa/sV
Dt51ZJWkFl9hmM/CfE8r5eKZ9ZKfVDBgqZx9xOSlDR+b9kF6TxR0qxyBmAFvr7STzSgmfcOO6I1N
oRlvevNZUTeO44sK3W/wqM1NexV39peZxkgLYjrjBCP4U0MABmqUtveWZi5PTqmfRGPtVbe6Gab/
0Ur93pXVPSl0b15hDFoMCogJs6pedX5dMVNyVdo8503QnsrECLM/HDr5vJbXMTVIZXaoiJQ+RUHA
vT3acsl462o6NZyfzlsLv0iXYsDLmnHzRGn33uNpCUc1n3tFS98F9CEhxK8kqiIL92pf3LJKuQRZ
NC0qs5doslSXiv5tZuJNNurGqKw3J9IuEx480Py1V3g/xmS/kSFhJ7geNEUCKLQ3aQqHv+OYqFWS
nDHPAY2YdsBMHxCCAr9F19pvqqbeNr0k/6ldNiTM0gXMlYFVSeB1e01LH+2mIFkZGyohGgms2uzs
etgtak0A8enWcZ5tuRJWsR+u4yJbcsEehsT6SC3myMSvAwAEXc3J99hkRJ4oxpYtJUvVsv7ETrKx
fIsGnbSihqzXmqTCTHuhb9wWwiJbKareZBAiaNEKMgzxhotgIA+2UhfZlH4o7YrkvuTVwgbFmNwz
5lH31I8fPSm+vnpwUkQhww6b9SYDOa5VL+D/IwT6xrNioBGhERgY5+TWdTAB2DE+MZmYBxabCFPz
lip6nYbNaoDllX0SRvrlUBDHgYRKzYxtC6ja1j8y9Gf/ueyc9OW/rzupOn6hyxPVAnFqGuv+tu5s
nMZ0VT+r517VwyeX2t6UdMBcmp2JRxsjfBmLk4ppFk/WgN641Yhwoh9xxnRluTZdfnYbA76AE6Qv
GXkQfts8VcExE9chjXd1XmGohZk3qNPxg8IqNtuV17oPvYrvX4+Xef+YKBNGLDn859c2jbH/8NqI
ETIYc1DcaUCJ/jAtZrZCSGekAN9U8UDhJm9KLMdg+spQzD3/20HLUEh8MLZxkGz2g/59dPVl1mXP
DVM5kHvnUmOmkZrXMYtvhiK9he06O5ezKmjguk1TlEYY/90+iKnKdtiw/vv1w+Y7roLU+9//Kf9F
gT596q/LB6pv9gVU4IZJwuA/6nPUxBTaNrtky+S78Xf/rM9NinrsCf9q9yBZS0gT/a9BXc3y4S/R
o4T9pztlskGgdHYswwIf5Ux//5sOrWNm3TpRieYu/gq78hAZPnN1LkiQjSTYKTSWnW4/KyFKXm7p
hd61NtRFfdsnFwu1lrF0SXRKTc7eRYIVeXB+pDwMY/QuvebIBoVRbNCe/YRPS5TijXraNEeAnMG8
qaFOMTv39e+Qh2MTfCk1Zr7yCf58CC4JI5QzL5Bx+Gb8CXMEtN0GzWQaEnDi1h2OsmXUge6eNGvz
li7a/PIZoYuYKJ6hxLU3XMceX6Um51l3RPSyaTBOJSNqUUS6UbCvmksYXZMJS4hZCojwFt8/4rj3
xKhnkbnocT3q3pcEX1wrYmblbDXI506az9jnfvrMop2euXvLpRdhJUKw7SIAJVshLTZAMscLvVgT
BUOuqR+d9CFb8sABWzEf+Z+SbSwC73WTtCr/l/+al/GcuSPszLzRV4V4luVCQWqkrUKG9HDIYSQt
2Cezlug34dgykaM6q3cDwxyDdVCE6Lr5kmBPPKIYm6+CMMjEuXjqwOS8m8WaNw8oJLJ1URNJkRBe
rrQPUV8AnPKSnR4QC2dygGM88baeaNOlSRgr5alR0+V49Ae1EMNC4eFQxeirqexKZmwY7xKu7iUe
h58mjTbaKFpywGBcTSI/iKwy83veRZi5MOsCMil7Sipb+3DtiTYFNiV+inFnGY9qddMd6KF88KNf
YX57zdEemPqnre1789IHpzZ4sEcuwYhZFa2OzjgGRWKJ5FfNfnK4HWhe5MU1la0r234RTjKmSc5E
0ewr/SVu3YWG3Kn3qkdNIX7eI4AWOVQosMzxssokurv5Q1SgSEc8BbB8a1rFOip2tZe8CbTCHUin
wEyw2iYpUuXkJTIARdPW1JuhcKoXUnfOzFS2kTPufAXpso6+lBzArL427MQjGKYW6byJXj0WFt1s
n9vfjlGiyo8eC0/uAh2mSwkC2I6LhUsIdB3Hzya6cX1Ca3s2oMgvS0nZi1EYuA75Gf6urp56HG1W
/ZX77V4zMcIY3a62OqT03HJDcojGbhG0wR6Vw2vbemuLAB6757emuEeltfbGoJ7zHpY2E76eaJGg
OtLJL1npMOZlZg803ND7H7pfhlQB6DbnXKKiiFKuyPt/+xTHspDZ/PtD4jRMG+o/HxC/fNqvExw8
I7jpWSkDMnP4ev+vKlJZTmOIQ41J+p+u2pwp/xzgQEPAhCKBLGPP/938BiHn3w34v/zFX8FQTa/l
j7WGTb6EZeoGYxxd8hP89nTIHR1YZclCk83RUmt3TOVZjgBXQ6JuqAFZlnRv74NjbmOUgE4SH/qu
vAfUV0Y83IWEyAfwoSRXOdWjLYojgDgPlvxRefwrqXccq/4bQeqiJxpPFtYERSVn1GRfkmkbnrBt
PDE8xy8CAJYarjkozVIhJTSolyaPEcC5+x6FXMfsPrxGqGViYsKbrAena+AiwOcVZO9jiSil+baE
PNIplX5Ng/ehQPIgVZC5f7ftW3lnc3P1Gny+teRuY58Y4u0O1a1qu7sOl8bgQbQjC+4ca8EbW9iV
4fbPBL4FCx6T50pljzcAmwW6vMxZ3NEXfaatOdAwRIj5kbazP44uJknoiktyi5j6eDbMo9wo2AZH
S9CAuceYcXZj04AXBnSvu9W8+hxFvkbmbwh+Q1mgMl+koJVMd6WWX1r+0yhbu393nQ/+j9O8GKgt
ybmvxDaid26YEpXBMkTvLxmY59FF067CYyjs7UOaWgssLftIs8c5fEGSSdgQE3rtJ2Af1FmI8Wt7
ZiETaEgcLsngjltzFgMlixWYMAqlJPFg7P9ulJYuseKWBJ6NZw0cCVzzS1FX2MnVhaa+hFqxxabG
a2MlHHsnV1sOvIqY40VlHSf0jxb0jeCYEqwqHYW5tI3zxew+B2dDWO5iOqY8C5s0n1h7MGLYiEaH
yl5NcXm2n6+NZo7nIOEsrAgBqaJoodb45Jlyu9nFV45o5ONhK+ljerTmeyJRp/VAa9ODL0w8H+TW
UfSP8w4blGoy4srPU+5TaK7GDrkA83/GeUq5K6y3rvcRq5E+zvKN6LN5BY2xv7rjeoKOa/TkNkBt
vfiqimhXtZgWtLvJ1H5IBrSojyG+F8XcCk/s1EDuHFxCLRMKEbiHEXFXzhO2L29h3m1Ncm5BmcuG
WN1DBu8lqJ7y4lIB5hoU9UhO16va3bTwoMl4obI+pP7QzZsWg4+BD2/kn2G+0I1wXgLcal4GVGbY
mBQU//6PjhWxbghKw0yqZk9K9ERAw6zqX5P25guwP7I+CLvbkps3zHhGUfO5/Vc61rtiML7bskpm
OWsUdkfde2iHe0SncyfFDhN25Da0kQFmRgGWriYFQ4NRGWZdCwyBGFpUOpNSwkcuhut/2di0xDVu
XGAFxkI1sUkWDD3nGSM6pUD33/RbgpPR3e0VTexbekW3KGBWmBtrRNXgpmT1hvisos7bN+F7oLjX
UTBOUSEPDfecna/Jas8E7uPzCsOqOmkh3jRuJ3yU42gdnFbgCMu5kVlU5qQGd4DZMorLgaAmz7Ee
FXZUilAXSiKevCoFNg3V3vYeaLyBc0aHQCkuqUXOQD1sYuGffLYcbvKoUaLQgr4KxniHupYPSmyu
hgHPlOGsgUzYFgub+CmX/lUtos+MTNAkJ+ILzHbqeiuHXbPj8S7g+5nysUxWX1ngEMNoxWv8f7vW
e5XQc4pmYy6YN1g3LTMv9nhPdDam4OoWpV1QwyKnMCLxlpFEmJatN4/ieq93N1vlcZEu0+JpYKPo
9LcUk7Bs4L6l5jokj8QozgP2mBx5nQ+n1ESq2DVrJfgMmIuEZ7U6lAziNG0dYOktB/ifhsIDeo5a
J4YBpOVrtTuz8TtXaU2KTO6/hX63GzuuOe+lccrnmMn1VP6T2LAKR/7Akt9uvvPafxlEsh+r4T4Q
hJINxaruFJDj9hpKiMZe3SyiddTBD0Uv1xj+OnWUJcHvt44ByBiTqBHHzBJJIlG69gUm2VdY1juF
izN3nGXNkFnR25OSuUhgmx3S9vfB57sb7ZPoLOzGPhdPfep7mKFQ3chUiWYTLUxBmwMy7rlJUXpm
NSi16Dp6twj0lI3JkvU8E+V0GHey9PFZswKcVc2z7gsUmYATEdU2PXlpmvhUmc4wCTubocu21iQv
xNsnzV4kWNuwD4HN+4p8xqxtqNz1ceOgAfBtAsKRTRTmmM0D/V0d1cOoaMc4nAJSLOp6sSy47IGD
TOS/ReKQTT6WHttk6S50rTjlFXRrslRDjxc7rU67rth6vb00MHi249vgE8mattsxwCNpKPmSb1QU
8X1AGhl6Pe4/f2s3xG+Hz8mkEfFHQl2JVwhDcWt1gwV7SK5786pWEqwX6w8XIi90uD6kfhz64l11
PPqggPid7BZIY2n7z/wkGhEUjveOpfZdB/+QB/GBoEGgW/oGTdnZy9JT0/gzMfprNBD3QQVBNeDW
1PNZG4zoS9Sa0ATRz2sgEHX/90HSfyu8YRpaGNRo/74enb3H8XfZ5H+uSH/5xF9HFoyXJsophqBp
OsGX/FXoLqgFLUfogof+H0pSykRklEIjtONPxGvmC4gsWQACLvlrjCf5ix7y91tlhhY6TiApIT0R
HPr7qrQ0c0iJcQE0RHzDnpyX6VELX/MHg1hmQeE0jbcRFe+6lFQuLGjswZccY053CgiSqNYEPBJr
yD/tg29eWpgvuOqEQFy3YjCZhLPow3swJmvzDF4nLuieASqNJ/NoH5JQk9Ts3WnuqcT0x8pruaTr
5UQ6cY+58UlyBGAjPYU9fQGv3cpgrSXvQcs5mt7q9go4KGGxiRclWBb2NUpPU6O+0xECZwWmafCS
353+SO3cJc8K+QLKVbATE6xpNl37USAsdhgMdwiNAb2tNITHEKP95NG8m7ARjI2ZropyQ+AFYDo9
eTHDc9TdCETyvDmumYz756CzOtiChfF2dbEusP9m68DGDXDEqlSijOapQMqxdbOQTHuUW9y52aJM
N/W1OJrhIomW8YMOuGCR3pwHLZ7bjyw8/XN2ovYS75i2k71/6HbukVwUD9lzfraKo1H8MIdH1A3G
Kn+olUX4PORvObLvijAPJlDhuuqOnXUOlVsdw99+9PpliGhcQzu+HDc4ComZVGwkNcip56bkaUxq
0nPI+ihBgt5n8PzWJWupcjjkzipBqu52N1+7oH9dx8p8yk9gMaV9aM/t+Bm85ax0nxBlPpXnmsNj
Fn8Zd/3Ab3ldPGZveGir9EOEV8e8Y0+oTRpnsrr7ATHVHJlpGtzSYoNmFmVDhEKut5/LMtpFOB49
6OfFPtS3cXEd9WBhe2u9woCp3mHrbVlxLqsqXI61uYj8bDVazlLEr13rb5TsGRj5ABTCdbD37kP1
ibkVJTP+WHdRUbSN0Y5M8MTg8NIAMelLzYHm5CB0oZCzv6NNIa5q9phCoCAgfZ4w+wJ3qGz5Xqb/
lPaXNll6FTnXoHx3dbImLQKGNkq/EQ8zaCHjqFuE+AH1aTBc8F3O6bAwIhZkP+WmF6CEubYJiBuO
0bAaOGePuXoLxMGzHwr/M3qrGWGdXYpazSEh6RQE90xHUDwLh0t3TpQ119t3WFw797sOtUXnfblE
DhHzblabFvijkmLmzWahTk9ooakkHQSztEUEkc1PrY/e6hxWLaUcb3l8ku1cd9Y9dbqIYaop+pwV
78qmsWLqj4uDB9KsNc0DBOJF6zqc50zr93SL5r7NP31lGZCrUAIs440F5kWUyNY1qHKD1aDnW7gt
c619tuh5fYJocP237b4RGzGS6LoYol2LsbsZsseoPJk7+1GS0lItoSrEAq7tMqBq5XDXDtZe7+9+
ReHTv9Dn0nDo1S6UNBA4F4h6B4Wl1faXIw8Ta5NIwJQv7w7HrHtDzCDiej4pjLtq70U311+h8pXt
Y5eMa8OYlwighfphptuyX1s9i4mVKj5go3sPNsNHZ6n1R/fZnGxAp/ZNg5oc2DsmZsYGDH9FhVfj
zUGSpFMrFYg7z2l+a/NHJJ0Km0GgK3FLEN4bMVAmEyNPeR2zcxh8tz1DVzidhXLTg2vNphzykhwI
3rNQvuLJJpRGWwMBGwRFcHQc1L315LtY3dPFCP5UrKEKp9G2rD7raAv7UubzgkhFls06iwjgE5PN
HlyNBMMADhZMMcoGsGc2ktm7U7FjUsplKLY6LTtQjmVMac/UQYN8qgUoHbGSBBCwWN5iydBISt2C
d7GKeCtNiP6XmBpnaL7YdqJ/q89oqiVdcSN34xXV52Z0LpZ2lemT1mwFT7bBb2bZTY930kQdCHBq
Mwntel8sEoCsub91LUKz062oIdknYDFoZtX74B7cYSFN/IkoXmAb9CfFvwfFcw2z7qgd1Q9k5/kJ
9FnDwumh8kC5DQWDzn0km/nIbc2p02FnhYtWMIl+zfKdqm9kT3LhLgz3vkf3eFCqBwo45avvkJ2s
k/ZeNd+jh3CAnZtKR+ijEkwi7+/Crv/qwojNy78vjPbvMejLfz2sA8T+6zZH+5uBBxBxlMDSR54N
27dfp3W2aeuwLAFcUjzBnPrnsI7JHrApU0hLF8igfqu24stpGABVZHK4P+RfUVvxCX+e1wGg4b+b
ps2Pqf5hm5MH2EtEgky7sN3TWMlNS4tskPlj90th9mfZpFvFp2uin9ce8wjVE1uNB0sQBTkChlJW
ZkHAZcuaR1mOMlmkpAuPTL6RTm4GzQae7rELLfFn9TnQ4HGbE2tXdJwp6OcJukdS3S3MguIhiQ65
EEhwg41T1NukoYjJrJG1DN5UbwjozrO90bHib9Od4zJk4WI1Cvp/mZPTkXgVY72W+zhN7kKV71gn
jvlgz9u8ei8Kbxs7LnqXY63H90R7CCqAc0E0kH7IYUqZM2ZOzeGML4ypyspzxQmR4mEoydNwfATT
YU59N5IBxWFst4TXt9A0s7RYdka/gbHMw4JX25nQvgNId4w0L+Sl9YhRcwSr5hwjPSIbyhurvbIb
no6biJxsLz2PpKQzcwjOSquuxdBSMiTfo2zOdjz5018KworC3iFHi2E/2tuTRXik19m3Hnufhso1
tIwnxzfYEUnGXHWvvYYqAwCPI0srdTBU/SpXiWq2JeMmOwVULmGlbCMOyabq1q5ZrUeXciAkQ8Wq
g3XYTPB/Q38bx0mWg24+40lBMTEz2u5HZb/hV93DSO6V6xDO6BnZDo7YamzBSEC9H2sDxsDE/++3
KjKFFvU9iK51o2qPiU5lLGrzECfjPYeGWE9ZKjHoIIQfmuYjSC63+lgTLQP+HOzSQhEfITQeJXEW
TmJ9oySaC6NFIkxX3t67qiSWDglUcjdVgrzAPVZ0eh6m1sAUp4hhRspvN5o0COI5x4vXwu8GLUw6
Enz4aAotuUXKJmACMfDeFQFhk/BRrOxLS6EC6zHGSPs4Fth8KMoixVnSsipwfYwKomYz5Sc2CUJ6
Rw83bry3bWXLEcE4W9EIbX23i2RdJjgQAn7eQeUKUI2VUJKdKsCBNgbe8ZCU8mAtPUnZ5E6QUGgf
dmLvjQKbY6Er6rLzQZBY4bEh+DdhPOuM7gz90aIZGfg1H4JWuXlvi5x8yrA4GCMnMSBzYC4V8zF/
ZSDCNqi1hOXcEt94KXv9xDnO6eila2NgchwrsAYeuiHfSEamiDQ2mmmsbV8pFrUtz3bZuAs1yx78
RNml5NaN+tFEcxVh26murTxJc69i1hqB9kTjrFCQDKJJLAeGd5qyzexvrO1zLaLMzxi3R7ayElp4
UbjUo/C9A9kf6tbdgtOkWsWK7cbcDcfvAUGfUA5SnhFmYFkDqz4eptBh7pu5Ttqe3q2T7lA4DVLD
I+tWF3mF1x4iJOYxuiRuQ/C4MC0ZJHXeVhmfsoBQXuUliyqqR9I+s3ILnRjmj78UxBHmeb6Pg58A
op3pJWC3yYIRBsMI4mlIXu/05yRPbz4w6RjGmmjadRUSPZOdRPEWxxutO8jx7gBqMbmGG6R0MAFP
QfsA9OG9p4UZW3cJqK3lB87YxrrecwNyvufZgPrpS8inSOKE1Z8YGWnDjRSb2CpICNpI5S2pYeWH
4YOq3zNVYHtS94ExxuDDSevBNS1ViHgtUV7qj+VS27Os1BDNKam5b8bqo6nqRcoawu/uHlOu3MWS
KyaPUK59mj73RkYrUYXRuePOsqBvxk77U9hQ6hGZouu6hbDCiYjqIsDsDAud0mGj0IRvtu5CuneM
Rw98cDVM+lgzMAnlZtqLLSXVoMeP2a1HyFYpPVQhc4lsfjvE5d7QWE26DrFCPJ5Ctssuv5N60F5i
xXtSU2M3LWtJzN36vn4Zcnk0jGEe6cmrsHN1FkbpS2PKiIUIV4m97ax1kq/yalNbd7XdZuamKG5E
C6rWa00sT1+vc686Fmp3SeLqYMvi7oDpMcg9cFzMAPHHkLnrsNce/JTuNA/oDrWkPuWmc7SG9j3r
9Ih1TMYc+jFLvA3pejkbVKDufAQPPu3eqRxIjArytAWoS5xkZc7KIDqjpw64INhWqci5Ep1BQIkA
V0sWtlE91gWptSmqVI+EIYvOyqFZ8sS2kYzYJSIhMEZDbcwJ5sP66JJiGH2NLjYoAhI2FoNzq0xW
nEZLIkGPhWZttDJ4DRE9mmnEZq06VD1zgyiMSCmv5MWe9iUUk0bvbgChkLg9xR+FPxaA6GYwtlUx
rrUKqZKe4/dRe/UrSDJiVy1/bbewfM2xwR9ZLiQpKEqdrSv89hmmc7hyDRZnc2fR40N4rt6rlicK
HDa8MpglWang9Xdni1t8RZJ5UlR0GqmxKT24FDhvEj6kM7W1x3jCd/HdqZx4mbpC9b/iQ0fG+xOH
vip/JreZT0vQfwBFZrxN6t42FSNiEnyjaFA687GjsFD9X1yii7JP5nkXPgYq0xDvU7f9TWRADlEf
rEzwQ/OgLkob5NRxWqBZ/ldLwwFlykVfjJuUWDFkNzvcGVcTa1Fbmg8wgRtDQVnwOXT0dKK7AHI4
ReZGsRPmBc9O6i+dyFrrbX3prQQxiXqqDObaL8Ktjlr+NZrFetDpyrp21UHt8McHQcfNMnOuaO/T
mj1Tr6UvcXH8H3fntePItV7hd/G166DCrmTYBsxUzGST7HhT6Fg553oy3/vF/NXIlkajAAs4F8YB
zhFmJM2oh2Tv2v/61/rWfeB9fZv11eoxGOR13nqLSK4urU4IrpdHdOBuA7NzVdsDbZbpvGI1giOL
DlaCpIWq4H/+dEft7DOGh2p99mT3NhgcOILy4qiMTrbUFvOUfk4bjnbFOWiYzA8a2nx1lVWJ9Ji4
pllCNL7LDlpDdzT9kiXl78ipC2kgHdVug1YDgWwvNJdvnDTYK7hAwMDROxZtyTk+SsyQela/VJaL
w9kSbGlwuGd8TQs/7Kn9MXte6ra7qvHoDI08zEgObWXZ3CspdkFPyY9aQfwjEoqT8B/EctC/Sb0L
R2ZE9fCAnGbXSEngTGWvNSnKmacVNz+iuFihYUEkTYQzl9HXoFdhYbcRgo7X9HDEslfX1yBM0Y8Y
K3zRTbhL1XKXDi7NNA3utm5k5RcUwdY342zRDTXA762uNxvKzlFPUF36Dj+Nx1gHYXE20tqKbfKY
NiMI1WpRcKZ4YbMNRn8dCxqAxmc91ndVBzs2tMh+SomjUtbM5UenaYjhjc90Slw1s+1rFctvhRKi
RWbGVfKD7dh0m2HkWBhXnh8RRDCWURMvNb6SGONecwD8bLMwifa2fUzaTcDA2F/NgWvCid2Bi6oY
YPtzFWZheclMcPaMK/VpLlZztkR59qijjVQhslFgzLLoHWBMDi1W8JTHlJ2lH9ifwGvkLGwJBJHm
0hEAjz0bJ990vPilYWM8tZ36nG0w/UzECzrQ9ARWmsXt0iqKc2B9Uqr8ZPPszCP9hWasc+JOFe17
QnAaNR8tH4iAozTTi8fBONja0RvqYxRJB1mA0j/J1KHn6pdnwTplfEVI8/h2c7oK7xCCyZhjZwfC
kG76h55gercXusJldGdzX1CiRWElO0PeE70KgKd1b2bpovqxTg+2Odu9onsyAm9uespS94kfqcNS
S+U7HzRTCUuKXvEHNm9IUtrOAkuvBNJXTCYTy+jdFCHpu+7RG+v7gqMu91Ja79+yYaS+m5V8brPA
G92V6jbcKNt9TKI5Dmlzha7p1/1N5TZTZgkOKVt6zJMz0xrC62i+a2Tx3FR6bdj95Frl2CLYUIu6
VXv9lKrFQ2XGyHHVa8NcEunjXnC+yHWsbIqElKiC7dveJfXnd6Muh9HAmuT7mJbyjQ3zg6QO/QCb
omIZiiqsyQjynQ0waZgnG6adeZEkW5jYfK20ZiFdtzEvUO/tG4/bi5JZRxX/qJDbOQ7Vx5SC4cEN
HpSYF52597GKlUtoJY7bZJcsIm8uc3oMsnosm+oltDgG0ImykXOtBFkOlCs9cEytOjxjkH1Pto2g
Fg8IW2hxvGO1ER8grr/CcTnGQXE2OutV1C2O6ejZZ9PV1946qtJlxyJIuFxck/Q9V7ol7LqjFyQH
dqvshK5RGy1yGd/3CJQS6iGOkgONvMcQI1yHe5oK3Qv3p1WgB08jJQKzVjGxupyCUHrvoidOVidl
kNCNTZkDZj4p4YGg99zCP28+h+6V7X9CHQncffesMXTg/4dDwfccuSJJX7gkT3OA+UQ9Ueeb8a3l
xMQPHd9LPXWvOgf8aE74FDmx54NJeYsw5T0v/KX35KVWMOjYjOJSAa/PsDZaV7/++duvT5bhH959
jbYMRZNN+EbsdX797usVzS7V9O7HhrfyCKN7NI0TwB1zae3C9PSmggO1QVMr1xbfmyHfAZkxfFbR
JsdQEPRzFepYyIYQnP0uT/ZJTiPUCFC0jHYJsxgXMIfaqcVUrKBS8oQRwbCecrbHIXitQjdos3pv
TPPUmZDC2nCnpsWbJYiEZP3GQ1UTOWuNej6OYhvhoHPZIpQB1eV1s+o5Yzx6HJqvJGsfva5efHt1
/pGlronE9ydS12dZfyZB+sEp8ZnWQT1sPv7tn0hKT+vD6Zf+4kvDljx5lLnVIpV/p3TxASRZaGjm
ZEUWHBa/SF0GYgxwLFMAScaC/73UpdEMY8DC0n/Suv6K1PU7uUIscTBbZDzQoFjEDx/ZbqTjJatI
tge4HpqcC36uR5tsfM1iyTFHboKjeaclN6+ggBTt12qLZz1SLzU3vGlC0fM10+nOzO8jjczfd6/n
75yn+jcg4a++oyZM/fSyAS2UdWUi6n9/nnoqpuciDRDODCxHtJP2WBkwkTxgdNjFRsgz8zMI7jQV
y1SGAcJF4ZfcZJbkzWPfPMnYJNphupyELMjMel77Mu6Mo5w7E4PLzK9FOWFf7rW2AniXkUZzplwU
xamEtoNo44Xv3K/wNhDJKmhVJanAiSSkE78rpBDhxMYkLhPi729FTrKmuPebZClXUFxuMRaRbPKK
5JhGeNFeBnSXanKTSCJjIYHcYiP3VNalNOwbN8ezOjCqiGXjPac4U3RgHZ3scaFNUTZyPDw6MFSt
2Vt4WhK8LaHUO5n8nNE7omB9KbDAiP4+Cn1HzZmE2VZgk3Gxy/iledIm/0ystc/UO9DJczfxZGLd
dCx2jaY+rjOsNyEWHBsrjoUlRxXBqRhM4nqAq1txPwKgpiaDxaF5x65jkWLtyVyecAXZMCw/On4p
a/IADZiB4gnB3j3KWIS0pDnWwG6L0VoEWsQNnz3Q8JAp0VKrbCwh/s3tX2NsR/QJAd/gLy3z2qoJ
GGoyHxXLSMP7TtLOUC0cjaKWQAMQqDuWdDdWj7jIDhR0LoayWQw07ekV2oamrBN8e0XsLzReexHI
iKk48Rl+A/m174J4FsfWOmJm1dTi3TeReZqB+67G07AK4rOd6sfMHh8jLb+j3xweCldKIk9pj6YI
9JKMEhIaKvDQM1uQ4JSxTnh9PJ/6BoNI2TWKfhjC4b2uxc0D6AMMQgPmyBA5YmKdgxXqZvRkEvHL
i2MQgn+MgPriR64b+ZJHyWMhTcs0HiB1T82n7XFjcTFEdTWrSV3m0pwsWqvkHU4hxWrTwKDm72Y+
mQM1sCZ+GVEZKeurXlgPfte/RApIBK2M+C20gdWZUc5j5iNNiXcVlg+h21utj3ddx0O5Ng5BM+y8
IdzaefZkTjNnyPdeOLVIuquMnZsFK86lUzoqm69RRwav+kNvq1+qvmC62Ztg6upNlfcLl9pIHQej
0bv3gV8ds25YAhN9KBt1V6QFQrcMP51i4x4lRBIFWG3xGDXebqiNE6tnHEnzKhG7wc+W0IgrM9kW
NavgLOZvQ9LGiqOp7cpQERbNdlMLRNFGcZoqmselsbYRnIS+t0TpUHp438oU01SUwKe8TWmKdpbP
gw5OnBWQ2GxXoyj5MaWQ2VQOcXEt+3PQY7ry/Dmz4KJwxTqXNn4gkR2LVzV3OSGfSTCh5zz06atR
XyMgPMU1SPdRO894qPcUNLNHWvYyM7dkcG/x3m1aG/oYQHr47E6lxxhsZQ1fGZQdg4sduSSWkacI
Z4IdKEurQNjojZVR56Q4b2AF90J1GpbYpfLeRG92DVdjVTdHLcbCCMA9eU0x9RZSvBgq+5ADXNGl
g/DYXFeIFe6lial4KhdRh8yrInPpqJP+dDByPKG3VXDyoL+45AFLA6dUxcZ7WOGKn+mBzTDg7/us
ACyN3qKSoe2oHs0BLkz1cG7Q7KoquFnmZ6F7wK0JTgr9rq+CD7qjUNDrYplhQmat4C1UlgoqdTN+
OYCkg/tB1rH9GOAiZSw87M5C/d9N4bGF5StHj+3JQJW4MNuHvEELZf7LRXMZ4uUAuFZrsnWcj07j
3zdEBSeFU84zdM18U0mT3dmTH3ORnyOJnU1dk/Qy5fZqkZ+XfbFN2ohdR8xWtW6QqZY2+vOiS11I
XX2w4o/RH8rWei3Ubg0K7KhQECqKVcxaxuIyZjp1hzuQ5i9+7yg5QYJgRn40far30q1qXUQQ4/qu
5hzU7ArEZizBl1YsFrupiSwTz3nOrrtEoTc6eduWIQ+GwDp6rGYSmDXJoMyAHu3NyiQG/ymAzBsh
52JkM/pO3t8Ut046mjesn+R6rXuVkIcc0M3FbTi0y+d4dO/zgN5QrLxqSh+aBkrWu9Uyfr8kXKO/
LSvLCQzr5hmvVof/hSy3eVI8Yoc20Er1cYhOY2aVqMbDYpR8sII0FHTTgA32sRYUxlo0buFlNZ6t
3LjAt100JtUiuhh2gxFcMG/ufED4Zlqw5mYn0xhPPm9bmJRO1H9RZeLooXjqev02WBEJU3edWWq7
CHIULDpbMTPT+Fgzt9n4F//hL6YaeIg/uZj+13++fab+a5v+zsV0+qU/29OAVrDmFNjAuGNN6c+f
7WlcuqgS1FWurYD7frWEZfeqA70wfjK1sTr9BXkBIoO9LeXd3E9xlv2Vm6k+lRn+OE1NOFe410SP
VXPaBH9/95MTRlglY2XlYcHIa6Q0m9BrkbYcvrJ0qS32W3iuu2YvaXDXEyBF3gAPAtcdsf2NiwGr
AK0WS93WsIdnCXYKHi1lpzQQicEYeDofRZ3vxJp7Y0iefPSeo/C5jFgTVPULddgXoT2Pms1n7pSI
i4f6LnI0WYyTH13mSTPiIyj7MYBrGuNKMuJv6BdUj40LFciRosBXSA5Nc/Tz+FPuTthC8lJirYF0
O4lB0qzkydspSwJkAIQcvnUJ85+TMd/LseYoGuXO+tzW9rU+T+2NSwhfpu/P1C9SgxLj7fEdVTYJ
VC6tzf1AvF2un9Qu2FSTn1QKzrX5rsIjaOV6nmsFGDCnSbad4OvyzV1mdWBEv3rsSLr3yupyn/hb
w9xGVri2+f4LWMl1bj0fgpxn8UL2TrDy0LuctmspCsrO0JskfVt03bItyJAzxmwrfhHE6e4sUwdg
qNCukM69iN12Xc677tprr7p5jzu26NF/kvKjxTRT5EdRcaULOblAd7646D85sXqyWrX8RJFrIfOn
cvD2PKrtCfh9HcNqTHi+mwUHMJtoPV8UcryLUTiKtYeFfki1PeaRmauhPOfrZGjYL6H9mbj4tZjn
v8z75Nm3UEibaNpEoK53tdjWsdZxk1SXrQQmY5w6J1prk3gBYcX0SN8a97z8s+8hlfirWJM3bYUD
8IUlwEbGymx0ThC7uzErtwazOXvHGCEiAC/rr11jxYC486VtD7EcV/XOnEIl1lHJ2PdVocLOMtvU
KWfzYOlwoSCm9rgp6b7Wl4zu4A9LHHxPiedY/UmWjoUsP/nJIbSTYglyScCcQL+hu4XdjcFlp3ES
nJFTOUCE2lmwsWUpUjRHu89zbmBhfBl6cYIC0gBBSqmHGNis6xtfks+IvLjUXYKJQfJS1XutM69a
9hUP4cmUKJwSThBCjOueBjIUdqxfYnqo3RhOiNK4+0bH+tkZIADVR9GyrLwr2nehfRjiqf1QlXtV
NWZhYM3ibk32nmst0ILQMXLWAAcv2/ADeTx45rYYz5Z9znTUzOK1C14wL5Qa5RpBuwHyCpsukE+K
sR+jQ9ps2QTG/T5vtl6/l9M93TtZdGjFoZaPcnUcWNKbPRhC8VIpr5QqV1S4FAghFM/LUDkE5kJf
PunsxBPjEvOvjMvQ8gBKPg3aq2++WGwd2vOon+w4cNisHCP1wVbv/f4W2tcwx0D0ElmMRnuPZbfM
NvRWKpc6u+XlfVlfJfmLFUPhXzvxFH77R3rxlOrXbLiLedZ341uTTh0tTlN/lTqL7zdL+dALa4FR
b5F2xVLukWsMPqIMiRTTS4Kdgvo+dvHa7Yxlp2xUPXuVCW4WhBZ57fdSWFBec5LrO/L93DVytjbY
NbQifvWMt7q6qlZDiMBbKEj5bpiSOuBfY/mteh9ZG62z0dy1dfkVsJiQwXKlfXdQC2kxkGxIUwhj
3P/32SCfDCbHBnmbhR+7lrsquNrUkml4G8aKbGfL6x4qV8/tt37unytPntcV4j1zUKcYW01jpy6R
/2zCA5PFMaZNPlIwLLbWZxcUtKvt8xI3sdXuh4aMB7BFm1tIW9obO6aOUDT3WprAaHsMfY+LdCXh
jTHXRkbkWo2QScUmHvxdO6pfRTDyqexaYrbVRg2TI61tV5a65SzrHnq327BmPvlFdPNMb6/4wwdP
xZlHV3blQRRJNfoY68ikCTPCCaE8/LMxaD2hKcqXyhqjsLXL2TgYfJak8TMS1eOYw+BILJ9JxXzt
E+Wo19HCLt1HvwVXYSKuZOoKMaBHjAsHsOKBvmBAJctRb77lwowH1turUK5wNa4AEsIrpE0qgrvo
FWuadnM6pqYrd5V/DDbvb//hB+NWifptBmqDRjTqxLXyLtRY6+v+qtWBuVJc7y4G1pQha8qcRwwn
WmRy3ze7ZVFQwffdteN39Bv1Nz4qzF3EJjBrcbsQxoSO//4R3lRGFcatxWhR0oSucDllq0kIimIj
sxvnrpHNpIKypQYrFVIFuLqZVMY4UGkQ6CA93WpS5mRrxADG5JCJawhgHNJOUL2NOA7tuvzpLvje
/4v3mf3OV6xNetevBKfpKxYKFxg0fIS2Hy4dhqcZdTgFsKz0orGwtkS8SaPXTOUN1nhYu8o8R59t
mDEBSukvsfaoWadQ3Lv0BaUGnVLYDjz/zmD68cznxn/pqEEKLLYrIC46jOx61JxszhroLZ2bOWSA
/vxFV35HhUZPRCyDbsGfRv5B0lMDoSCKBAphF0AW6lPu24eSNVpesUlnzsXqRbUwkpoHL348jXw3
B77/k9r7hy+k+tuvYgLVmeQUSNyiff7w1qtxqBtk2ynONSigyJ/cZlj5RYkV+xRpO8gI61xtlq59
VzbZQjFZD2c3oV+63HMC1vpT9a6fFk4rw01qpp6k2unGT4UL0d/n9s+f9D3Lh5Lqpfrfnc/s+Jp8
Vv86qd2//O1f/7T6928/54O2eK1ff/WT5Td5+K75ZJT9rJq4/t808fRv/l//4f+IzLch//y3f3rF
qpsugqoug/d60pp/FKCn2/wfjwj/Eb+hXleTV/MPfu3PM4JmG6plW9z5iWZOK4+fZwRNYQFGdFo3
LAOW9ffq9fTW29TM8DE0mR9+NSMIVeF3YvJQxPT7/e9L8T/fnbyKf/ghw+P5O9+u/C4Wi2qFEeHH
CEsn5JLDD05waFWr+JbhgG8ewIw1WOesN/1pWFbDrNyzHQT2O3JgOC6KsLsNXnWtOSfZGxGzYolV
qHgZ7uWH+tpNnNV5dmdw+ucKVNhdEmyTx+CBrImn74Z4IXpaJ52RWxPlW/b0Vy76CUBGHXfj9AP+
Jl1T/Pjnf6qiomYz11oO9y0F4So4OIb/ErseGZDPfp3ci7O3zJzxDREQnTl5Md9YxQsx/U+y7+IB
s7eWQLn41MKYmf9cAugcUc+SOy9b1jz2uuhsE8hdKNR0MpqnVI5y9ySKCBQUubL1tpq+FBOccs5/
HJ4RVQNf/Jkqwm4mWK6Pov0wECpu2ePof/DydQNBGQfdS46Wdf8YvCpPFoSPwm8XyQi9AQjTuimP
DSQQzjSoa4vuWH9IrVOuPcz6/aa4ZEdGtSDbZgCwaJJwahIU1krQ4qM9jjoAC24cC2tYsNpkbWyR
HcIpmS/xqfGypOtsLfCxCcK5qGVkvh8UF7cmZnZ6LtAOzhjtqcCzqFW+9Ff106B+dvJnoqGsvfbU
WUsvAqoxITYu6Qm/HzRcpVFn1jMIVULZarMYHz2uSyFmPZ7VpFggQgjIHcTsNk3kKLs823KZGfF9
YPwOGhlYBC7JyRCOMbxuPtP2wZUcHlzeJwV7Xk3p/T7wtlEIkHaLbVLRcM9txbOC0Ume7OfgQ3Dh
8FeM6UOwK7Gp19jV41NLAht+4Zk4r/I2HPUTCOmwePSChzI9QnQvVHAvqSMNi97dV0SLxaLqFVL2
dE5gmJfMuxz7fNqcB8z0LaZ6O1lr43LkE4ThAlq4slHyFfAB8gKVutB53kJ7RVaP9hJVT4pWLUf/
KeeTQmcrXkX6EaEJZvIZq6mVMcNuPKkmlDwy65LmdXEiGOcy/RSUTOQo2wn5DixvCHo+0VJuIVuy
1El6mm6YzriNl5Qzfdnb/I4sCGuKDQjGRl+ietFEVT2oMfRcnwPel0gHv2URsPurIV9UqLyNi1Mr
em7UizRuK9p7LGeYovaq0xv6KopfBv5nrbnOipZhtXQya5tjRTOX+rn01jEkOXIUhQnhbQUqrnY8
8+RS0oHU/Qa7AGQYwK4lUYmNsUpOODrKz/JuKr4no3QuI8L0+DwWqrbGyyPekuiGTUW+GTmW5Cub
j9I8pttA3BNwC8JVQA8SxYxinXrX2qL+JGLq9beS9UDEKj3UGTD7nS1tNGljDAsKNnVUrcA/NckM
h5M56X/UrERLKLJc1HTKJNfM3JqYFdf8EwZm7jQoiNKTuFiXZp2shn35YF3bcC1OtbnAQEon+TBZ
QRxIMrMBw9HcslYuY7I805ZlTi/hsSfx0MqzoH8PGJjC5d/ncfqrB+f/ryfldDX54yflOpiSnv/1
n7/3nJx+5XfPSTQ027IEFgDNRMz6+Tkp8yhExJK5U2q02/7ynARPxXMT8oguT8TZKYbwi5ZmIcHJ
pEAhc+pUfP+V5yTx0N8+J0FmCQgDhuD/P94JTa/F+13kaGnBne0X18z2j33mXZUseUisZtNp+DI4
Knyg2VVDJajf8d1obZNynFtsOehBnIVEoTn4MAEC+Z7F0Pxr/3UU94UolkVOy319Ks1mFQwxoZvA
SarOnzdlM68lf+Pjb4/Iiw6DPC20eGIYMZDu8S3nG8CtoRZg5RDte1QFZ73uwJYGGJFgVg3893oz
vdSm4kRoCsgT+yEkKzU0kzv/rmHn1NmV9+4LgvdhkIwrxVOZwJECTFpEw87IDtLQsCFAw9Zc2cSK
E1vzzmb2iEYSqBXWbz95S+Ph6HaTO13aYkJ8TnlH5zDHQ2HdB4yrQ4ym51H0iYgPcWiqnIgzPaX3
JihuPTKNF4jprOgGYxujKmopZkszCdirkjrFoctyUX2OCJ96aO8zRqNNLmoaQcXbUD+jFkSU3SmU
3sV2sBM2eTLK8EpK8Twd4cEXN7W+C8pNqZnPKS+/AeBFYNwT1mtEvV5css5TThqle4p/TWNsYzrR
sgjvV0XIdIBdxdaSKZRBAAXsyVZ4OBv6HHcMIy271PErk78CCvOgSaykAXoUEwIWeUJa/a0fBU+B
m5TUwZHqEfOpnOrQmsKzH1t5rJ+jrlnTBreMYmsDUrwn3DiZ1KtdYo/L2qN3Ty4bxw6/PNk8QId5
qixljUVsX9X9U696m14fj7JMny6ewZg7RBUNR8NqF0PcrqY/mtUHd5mAfNPZq8YeShyVsEEERH5w
lepamjgq/bBls4QkVh46sBBS5x1TPbr6anLfG8221Io7L9H2g9HdUVDxFuTxwaTYnTweGdRQ3qkG
ib6CAlQOf5yojl6PTwauXIst+8xt/W1FPeSkXGwrMewp31tNJ7zp8rHp1ZWIjXfDIzyRYRnNRb8D
n/IPnxWzp4jWnxytGVLr51uZ/XYE+fYrfzpabQ5JCExMExyHJo1ENGf+dLRaf8NqZU3xeo29w8Sn
/P5oZeywifHrLNYV8mA/n6zG37DPkMjXiJ395QlEU34tcRhwpsBi8mVRcgRJigAaJ+93jr8ooaUq
shBgGbm7eaqzcnPb4M0fzFNZecLxi2yr+cpuYCFKynb8CiVuJRl5+qGlZRfOvurdykbHt64e6SrE
YxtV5B9qEwxzz2Vm7BLKPEbQsrnF9RNXKZ/Xgb7ODF/sSyGVGF5z++Bq4R0YlkM5VUMOOUbkzMi4
FcLihtHkNHr0pkt9NE9EVJ9DeVzKrubobUb4pOXbRFPcAauM+ajyPbuyKNG1DKM5JjQmLPwcTTpp
FyGLVdMivqoSG8/0qXUtIV9DBYLHNY9GFu6bXMdpwH3KDamZ1ZlBia+sP7VFXOWzWg3UeVaHz1aX
Jiu/itJH0RAYGHrLoeqborNWPwWKNezaMmUMGOtTYflbLwUkG9VoxeneHfkTlHG5dFWW8Zj9fSm/
IzFvXoV58tzw0dTgeRB3p2foxs1x7rfQgsKIZIfVsmG3h5CuIn38gqqxyFEMh5rKCHyVUaWku7Ds
2r1lRKMxE73uvwRJpbAB8FBheQaZU09SCkwp5eJtshEuPC6kPnZ/mxRIEvG9jzaZLkwMQCuEvJWR
8EWH6loW7sU2TRpGQxAHkXv1At/xw3oVyzX1KfkOJ86rreRkXuMMz3xGo0m6qeXmPeo0xH7u56pI
tj73y2Y0NnrbrUd3xN7cks23YbdUiWWS7eKGCSI48ikmtl1AjJJaYysZCrTAtL3DV+SUcuw+q+1Y
8bzX5Sc6W5KFLRhZixRvfxArX37CtNimsGXLCku/DdJVdAY1f8NjTicPhGWGRTXVz+CDkTsrXVlh
ql95Gsp5mlrBPJC4Jhts9qV8JJ9tcXVIqXWO4mglav25sNjK6bC1oZVfKDc6NzId1NFIX6K2cqsB
D71iD/m49q0Byo/brVrTP6QSy7bSBb7ukuBYmIG3StmSz4cYzEvD8HISA6wyU6G9bnRfLJU4FFGQ
ZRSywQ4K8NMpH9BYPKsGr4ZS2mfDy3aJFu27mvV5ZId3SRGAnrEKQjDhs5aUa50/6dwu8otlQOb1
PPLoIQUfgRrtXWRfMgTara+aDc7oozmgM0hAdbpi74sShhX1MEVUbocQfJLcYMFl03qgWMnRSgbo
sPH9VebiVio09c6IKeXqvRgqho4XK0rwo4tOzdj8QQ0N8rJbjZp1JmmJOTj1n+0oR/vFksLaBxc3
/Yd1mtwIfjzoDEqVktzjT+BBro5LDk8dmxBWHq8EEOpO7F4tfdYsWnnzst5FFr0kHWG4XDZqFjJE
1TIKuMwS0pk16A+a590ngmex4d5TqyJD5DAorDTzbtcGZozPDQtylOIt2YQKi8DO5Q/Q9zFziPuC
VYfTJNubvBLM7K6T9PnBaC10adz8n1Lep8bcsztxNyTsD3V6wO84uUloJhZOOq9KcBhYMzmyTx3D
baCG3EIGMBaC5aGgUKaMOn1J5xwbDGvioweUsBVttIGsV/ydVML/x2ONiVT3J89eeLscTnHy22cv
LdXfjTU6VXoWnzQ8qpS1/vzs/UbdJYlt8w8sndg1o9Av5lUbAZ370mTe/BbG/vnhq/8NEyy/Yhpu
FM508VfGGtbpvx1rUB55wFt8ldiuf1Tr4a6n8BPR5O2tbXQ7F3LRCOOLBoqG1cgNmQeUxkfZOpp8
SUimsiwRfLiAvUtDsg4MeYEdcZ4N64YMQ0TJMZEs6z7nsMLfOWwNrEoYKJZq9aqIkjDEkYayTF9I
OMWmRnnEhiW37/pE1xlsAxvzIDZANLxPq122oMyA23trm1KtArYXuy1r6U4iHIQcv//ku2seB/ks
7nv24yU0yK1e7eD51bj4Ar2b2cZLoF9B0iTxQ3QHDKRpTmLcmuEqHY5dVlJzt/Rv0QMtEaQCiQiN
xHXJpPSL/MMCH7nGHMUJTAerKc+abE5HWjZn5UM4HG+lhXSDjDHDTGWtJdSDRfacfKgU1g0z0pJx
gVNwbucAfhY4p+ZOjrQJP0ObCXBmWMRQEKNZRFo1SZbWliU0XU8wftxmrin76SfVsokZ/9g+LLpt
aW6scJjD4uWvknYpeZ6WCy1ReJyc8w2vIpxk+yin+yRa1eepduFk16uSazb6zwowvZds2BTHROA3
Pl2x2OQ2srY0j42PUEic9orZN+MLJC/LgCDNdn067+AwChyax9T9asnHsVBTlmKTA/kjJDd1f8yR
qGR8gq8hst4zYdJAXeEk0VLiJI8ZeiyvPTzBIeN9dVxrz5seIOfa9CI4QX9X6Y+Vf1WqxwRLvSDk
zxGfb6c3MKUuTyKt3RUz2shh77C+oraFd9PuP8bkwCfJaGHIvFRhsJJ8f1KhJykVd4CfPkWDw2kP
n8K+k0NexBhCUbjjqLOp/DI6QrTLrBUrVvkBI9NrePTO0S04N/vonB/LY31U92D6gN9oM4IYnOnF
h9oSI5nVwVxVF/Vr/5CD3ijmvNkMPNXePfnHjFjxLH3wj2xlHrAlGPK5lZYIl+Gx2I/bfmu+xAm0
MghMxyaeG9yIiHfpfJh4y28aOGllJk7GVT1NjFv2YWjvPIX36sk8GNGKdvGH+MG7BbeESf49tXdG
XxLCtg7+h/0eE+ghfqxdYv9UdNvmOa3Phn3JvAT76zarpnqXORXgcxLFBtdMNIZZ9W6Rtg1fYHBq
MZrmk9qvDEyXCp9PHMgocQ+6DTQmWdr6sU/fovi5Zzw7AqjpFac7Wfx8AG8wb5OP5CA3FA0HgOCI
MdfcKqVHOg47aAf2WpcPbPw7IDRRhj1xVYmdRKtkRa3WSABnSI5gjgSVIaVDe1+U33rZXTULreWl
1memNc/abdbscB7FwbEe7pDRZ21zKaqnGjJPvhqbRT0so2SlZytwdP0I8gjj88D1xb/IdbkvzWxX
DCiJ+A3bQ+XaR0/Q6gxyHrV7yYdzPfJb8145ybZ9gy1l7aV75cW6KU61KZfmfeVEB0QGh5eq6WZ4
Y7KnYOOdaRm+d5ONtOknm+1c9pYq4uZp6K8erOhk3coHCiVl6z613HlBa55UnYkTAYAGjAgarH+E
P4vYgVOR/bdey2tMh3DC7W0YT4esvanHgRyTcMIcWGB8sZXPqtwXlKxWp5hdvlCIkxecWKG8EKG0
amT9zPRwbYxi44PzUaFVmy3vTF747jyoX8ciBpHusZpNPIzt1yDft8pnjCVCKpwqhh0uXqz+UoV3
vjhX/skPjpl/Gj9yBhcMCt6MHSzEb+L1fsgBPdM3zRqiNit8YnrcVmfBdR0frGP5OTyyjw4/zWf9
2YYPulSQXZwUHpe0Jke2rtbdOlglCzYZS+0jW2eIrfSTAgWi1MBYl+/+floVwLnI53E2sxWOJooa
5+xafSptkv/m7jySI1fSLb2Vtp4jDdIBDPoNIgKhFbWYwEgmCa2VA/vpPfT8baw/ZNbV9artzvrV
LMtuMZMMAu6/OOc7q5JUFlqJbsF+ZMlnGlPTw6wWq8b3IHKt/KWz7JYq1xQlGUGHXbu0h22Ynp3b
0ONKe+ziY6jvjRt04c4dZM6omwe9arPk6NG7M4k2O2m/QUQUr7Vz1CXfK0LR4KnlexkhTq2cpb0K
VlwdC2BCi2nJrmDFQE6h9gSY+jDu4kN9q+yhAgUv/Vt6274luK4JvKkBYLq7kos1aNnZYCjgSw98
xKx50Kwo6/I0XcngWU0vQcdRuWJK98Wp9lQwB/SXKNso02+iW35erfKXPVwV3OXLuj/Y3cvM+9WL
3oODQqT4qsNIXQRYzwB3F75JLKWGOiBH2U5WA/uetNUWqkZObO7ZMUCD/cT3G2oMyUl0NF4IoYaM
at6JaB1qM8pJjEcQDJOxz+eEqBOvEYrj1uCi+vcvGme9w39dNN7/5/8m2Hz8JyXj/HW/TsJtl1gF
QD2qaZmaygjo10n4POe2UZXCy4Dxwyjlt5IRCtCcnuBimkQpSKH32yTcsnWy1fRfZKV/p2T8q99p
1ncgR6BqsxjWW3x3vx/XjIrb2G0bgBAhSrPJrnZDbjAQsYItPeM9BrAEh0PsNOcTLUiYcgp6PUir
2bNVFtoyVtHRhwX/QascA+N3ZaEHoqv83ef6z3Qo5l9LWyYKjjGnXWAlhHr0x28UybYKmyucv9FP
X/mM2LmW+7g+Oc2dY5wS7T6qz9nwkTbk05IB5Z7yCCMIjBPH2VTlk072V6VtB+yxvnwYMIIEarsu
oFsEGZstaLd269VoFac7bMersYJcZ9/7/hssAIR3Yzbbbs5KViEpaylI13NejSCgxZLnSV9H5qc1
W7uN29B6SBu5zokdMu0Nll8rP7R4jAsW6BJwuAa7eyTBvud2MGmkI5xDOYnVyRWH/FoE96r92Brv
Rv+kUpi3rQ5+7+yzx0rdggSzxxbCiRHpm6kQQOh01gOT9SQdfa+pTxZuh6LSl63/hjw+Z3+m13Bz
BnsdBm8jsck+dS9D3kUtyI2bDgU8M6GeYc1xyt3F1fexeCvda6M9dSAXLEi2waRs8+J7EM1Yf7b5
M5TWX0EYvOCSdOMQIrZ5aB0ib1EMNuBBGFpXgIisfBPy5NgcR5HyVDRfiYHIlIsW6b4be1EpF9K8
UXwCP0lCjoutAioQs4TGVjVkC6+wAFRAo2ic+35C4pxF7Marap/LkgUthX24M3r2guOzW34UGLxb
lHJTdC17m0fSWjbxGvhJMqB+fourcp1GW7PwImOjS37bgl6o/yySXcPgIuK4dIFFjsXrELOH5OmJ
oosc1opyE3VeZL0K8THajz4TA5tKrt6YuD+Mg+yYS2219DaWO905J8HHlLVeT9Oktepa05/iErTb
2RT4W/1z5d8qzYOVPjcTf4ZxEsBI7Hd+8aFRidNg9eO0KOv3wrqGxWOBFoDVfGd9WvJeVDcy2MY+
gy19q6kfhfGSE4FG6JudbhmwLkVIODBjAuMhKS8p3l6rR6/QizWAFy8kFrPKPKZoJsS5JLk35s+3
AjieMQ3c+tKBgb3z8cGmG4WfZLoa4DrirYZjl1kh3mYvgVSsMWNhkEEk2aUzLlI+aWTQtkW5mt1D
AZWAVV5L9zMGVpK+S+eilMOaaF/Mgfij4IrwYyNhwhD3pBg73pn5wZyoDayJtFKzRgV5o8zI8unZ
tq8VtPnCePAHfvvbiYbqxFglHq8z0Uiqn3B18JbhMesB1CDSy5MXfU6hMzblQHdIjAaAnbH2umwr
0VhXxgkI9Soov7fOo56d8VYu9JYd1aUvjzImQrcP1mP7QAM8hzTX5k3GY5EStZE8dahb1PFD1LcR
9UN6EMBCI3GJJeNEzkvtcWjvbYSknX6fdzcp2RlGTPDdcDPCj/Kb+v9xDGpMEf4kx7PnMT2gnllp
hBn2j6dglsgkqCrE0QFBTW7wMBvmkmql2jhTzNsuu3VRmIY1iWjuWQGsavdiGULa/NensWbO18If
ZYF8H1DpTJAdDPrn++n314YlBZECU6MyXcAww0nUNvS5+PdVGpsKo42EBZNPRPf4z5HGLK3B7ZiF
2TGo9dvGJQatzUHYlFwnHIu96uXm94AE5Dzg24fjiQj25Lh5vE8U/bVnhdgBVYlC/pIOMYpQG0/I
lL8IqqID73rfNyikH+SIUA6UfyDKdmUo1rmZ2VQZWAttiD4M3I01JWp1YyR3GUssC9wUiJtCrJv2
3civ1D2RtUSRUiiAwzBMQOa8qlW1UoI1VKO11JWly4FMnM0izGBAuihay7uieg/GY5KcE/XQ9ewd
W7Zv5B5X6ugNILHiydy4+qXsb/QcYDe4LiehpwXIGWgvjeO1A5J+3F3o/Rk8MxuOISo155B1IHGE
WYzkeTr2bHOH1gUdy2tnPbp5elu3r30Anj+NX9JqoJrGt4GrtkIOfdexMNXprqJMPUwMdze2O7Js
HfYlDhA9rjY2WYkpvzfu9Y3aIQxCF3sTpEe1yR5KusUcR0lkZnP6V8L0u3VWJavqMlTfJwdudjX4
G40ViFCnLSNMfZlHxWMjSvvKwPnBcPOzUEtQ9M3px5M3jw1/E6T+lLz9Kiv80//8j6136/1RafhT
W/j7L/jHX/j/g/DQpqz7r0vIbVE3n3nzT0rI+ev+UUKq3wzdVVGuzo50pKy8bT9LSPebKXRB/rGL
3w0441xc/lJCIqaw1Xk9SDIiib1/FB0i6dWdXxZ+mv53SkgK0z8fBhSopHzZKpJDw1b/bEqXTmTm
WlhBkzfhuY/jfU7UwWKg4rLgsPi0KpEwzomNjgqKglBKbG7KYxQJL+seA/vEqklAg2+gcWRiBjcS
toVQIKbzMuD9+0JsY6u/OE7x6ULBIp1lbUTJWsQEMzHby0Tx0DnmTSI6L66qRcE4r3NBiQ39qUvD
W1sQ+5FStoY+hEFNu5I39R4NJake6aYcq7M+aM0yBwCmZ+92ri58MB1hZC2m7OhrqAh78hd9LAEN
MrxwpOciJhutQCS500uytBvejilMp9smSGFz2Fl1qhI/wYcY5rtpGHdBAig8LW5A30yLIbv1AUx2
pQaLNifiFhGauS0QRIWtumD3uKtK7kNEaSW3MK7aAigzxi7UbN+D6iWquYRnG7See6HlLvkUzkNk
7hB9nDvwxtkETYofgkwNitOevHCsRKFUllmfHZWUBMGQznYS2P7nQdWw6q2jCxgzHIFyDcM1R2xo
FYBuiu6s+RvpA8AaAE+xPdHT3cwn5LRYKTZYuOG9NttVwBqMDxG/rcowSh9ICKwJ7rApTN9xSK1y
tCZgzs5dk64wIXijj/O3F+ZWswKvLWskicdWVIc2BqkjKb2TcSHgFcA/HBe6zG+5fx1d93z72aUt
4Zzahd3kpQnTzG7wLJUv8etFjLNKJyxRdeQ6UTFjYN+vRtXDIw8A5aJUn1krN5JrswpQV055DvEQ
DCZxBKFByZzX68D5QD17Eu2wC/WGZVRssJsp62YzWg+qc8FRdsqoF1izEa8aLrA5h5WyHrBGVTjo
WYQuI4rssYkI95IbRTEPUkm2aXoF1boI6iBeuswL8sg11zLgUiyMYRnGJSkkkqQWRou+23gl9Osk
G48YwU85vrNW3RggZ6S91ctsrfKo2mzXrZq4ItU+SDs+OvwWFSW8z/xm06Jy7NTwS83FfdokBB7o
WLMZo07GAztbZt+PLQ1ANM9FnEMA93mARsai0i9UHHX+UroQIET77JrdJsdbzFb7tjPQzih8QMOw
Iop7y9KaiKb0Mr8NNbMjFXZ8EW3Uxn7K1QegiJilGOQgn9SDOzk6X4pe0+64xmYwlKMzkWtTPDLQ
v+ShWOAVPkS+XPda8pUW6TWji+gU9xAnWGHjlyi/5Em6VvCZiIJPeehhd+rd65DrTzi2mSPF6TDL
oB5Kp172Q/Hc5ngY+3HnNJ0Xasp7NBHy5NReRAiSLASDsi7/tF1etjwdkK/euyAR3B9OhNfAviFm
WEGi1FtfdYtdH2zOZD8EhgaCzV3neYx8kOBoua5B12b5nZ5UHrjMT5g2S57Nq0/6SRHInTSHa8I/
NvEyBz4Je3PH5yD2gfmV1PQJ9mtvWNc84P/eWPKq+/6wjFJaQbrc56GKz6gYPIux8oh9TrVxcvGi
1/se83ZJ+5RYw+dYdFdbDke93nfq9KJk6rrjEEylvc7LBrckG0YAjLizB+tWxBeHqIzZM5wBCagR
mdl6P8d2Y+UxweYbI3Ux41BnEMukUjgSHAZ0leXep065TwBmSXqOxq9xgbf2razcj7hNoExn1V3O
ee2QN6Ca7mddaSTVbUh08GoAtiwCloPKw95Mq6knpZANSWU+xsV3YfDqsh2y54kpuooGb3PLc22z
tQiVQ0/gbq3Ed8JQ1rUx3UkteWJLtcGev7ICfVtSY7oNyVf8Yi/+FMNoKC4m7GB93sRGOWi7clv0
CmjH/lwI9yv2pzthb60BsA9DalkMBKnLm1gURODU4kZxcb7RczRiE0TNOiMbGZ4s4q7Gs41oo/s4
dfi4113R4SeMcZemazUPt4X1oPuIvtpzaKvbqbym3eOAODBz7WU2Kisd+qUU+V0SBHdQdHejhf/U
arY8EWgLuId0Lj1ci0zP+YXftrRGmY6v3SDUi8ytUd8YDaBJX8BAT70we8pi9HSKs+309KZEeNfJ
D9mg/qjjKdvYDoN/Bq2T4PgddqSfYCWj1qT7s9ti5yj9Z92h9JgNJH2Dkd5CpyG3WvQ+9nucQIvE
9Al5ZUXdvtX8m9Hw1g3fFRmvMzS5bTUAlPkuUpj+c+qV6zlsnOS0zMcnM77zlWdZmOzBGR8kzyq+
xG7izMa0lfTooQU7HNpP3o1lLVUynyqvF/VWdA8DHfgQy7WCoUUkt7pdntUx3bZT4GUJkxlOmzYw
ucsDjANVtbd8xC4FlmNT99zBf5CmUR1GN96Fw13dGvc+wRyEud+aGubZpn2RtbnsaRcGI7smNYV0
DpSgdefxBGcKXcCYgsHlDjRMdv7kYITtAymUuDHHRR/cmtzSmRsAQXxr1PewhkjPKqwk4iO0IvRx
TB8GcH59emMGJ4eg9lzOALeHlChqNoh5qq9LB/myJba+oV9+MOUHXiaVKLPo2JgXq3s1wRniPkwl
PrTy1TX6Y+6QFCLvfcfmw04OISaFlIohap8yWydZIN9K8mxEZpHQif+h57tifzT6r3pOVpd2iWmu
9O45th8DPoY6r3dqZ58mwnKCqLu67ndRuge7kvscCOSYB4eCjt/ob+ygPDqInNygg8kVnCvUBJaT
Ex4OpUIA0k2741DfD+wYEra/ZTodsa4tS4mDkTlBz/xjUK5BVLJmupJhsTCp9YyeybhV3rCqWClz
fpoLHxO7iW9pvMbZwnEyYrDG3e+q6X8yOHT/MjdULdbq9o/qGQM/te4fOtXO7kMhGcwvk6zatjWL
gkznty9TNFPitQqdR03QynejdYjdgZiLfpmSXtQboWcI/dUsjI9JBgyuRuM7eerrIU2XSCwjV1sb
VuUBsrVWsxaqMfyNyadZAscOg11cgOTbjPa7wR3ZsjaftV9yhIWY1681EEF/bJHgP7Sy2YqaNBPn
LCv5lgc3sXUWHdHgxdugfrqNj5Z1gopIPkrjFWBJFtwkzD2GmDyQ7K0wn/oMoYm7sZUX39kXwWeg
fncBYzCUFHexigQINCvC3m78SkxOeHcTdDg5gw4VUHzCwym8KE4OatdQ2YCiNKW96TCSDCpxBFb5
IZpw38/HIkLXXZi6DyOzLCGDxyHiJ3CmY2FBZBI8expaP2qQU9PVyqK3h8caSGEl1J9J1f/GPSCt
2e+e2rkp/Yc/bTbR/a//uX5Lms+/doA/vurXJQJmeESdjHwQ1aMw+aUD1LRvDpFFiEEFNOHZRvZb
B2h9Q3/pWHApBJJQa5Zq/rZEQEDGFAlvp6vqeFH/TgfIRuLPHaDA02pYuESJIYDONo+tfif6rK1C
aHmcIWdwTcQVHO+IkrY6xL1FWw4MyqlkQFXwGoUorQQW7ClFbO06cO5FxTw7BNPZzukuBBdT0fl7
kIZ0WY6xCUz9UdTVV49xqg/mpWAP3tws3zq9TZcuEnPAGMos1WSDqkerGjyRDB8tJ1l1mbNMOlb8
kKt58U2FNnAqvTb8TkSMpqyGwdjVarloWm05FBL4Znuo2f/L/twWjEdhJ+GoCVq03MyMss4b+oJk
tOgh06lSMGGjoswNVtKiP9mYeBQIuKair8CiQc+mvjS75iyNnnqweLFGgRQ0ZCVocykisvBt6xCN
yXvSB8HC0vrvYdYeuADO9WhT4SYzUrYJN72v3CZj/BRF43tg49i2LnriLvXaPUlygtw5MyA5O8aH
yeSnFca6Htg6ZpS7LY2iMZ1z7eQk3c6t1Q/wyyE1ps2E0Lr0YTUt66y+b+r2KaIwy9riJqxfAp2N
eefprrxAh9uSwepoF7fptjEffCnaAz5bbnDG3FBulEKdExuzc6OppCH0RBtk1gH+1iUjfMlV5Zqt
9CJILfYlEasbhDVVkW1U9ybs2jcaoQL7bbmSDJHnGX8PyM3IN3rvWWVwkBNmi5Hno0n6gqF2XaxT
7QQvHtZauNLiaZVYzaqupoNeM51WQsSCWgLAbVy1SntAlDTi3SKAYc24EmnLdx+gk4rFp+u4ioxo
n8fdkU/9nKvpQ44fV/gffmS8k06goTom06FXgmMjCiBLZ5r89ZwppbXhZxUiwPEfI2OtxwOW3Hal
tfiHoxcxUjYO8+wtAbqfusOpJ6tg7jfHVj2M8Lcsnwgxy0Un5EOTolnOa3NnWRejdyDufwXomGH2
7bXwtdXOAvdYSL4AfKmlSd9f5sn3tjC+1Ik/m+WD2uobU002EAd5hxRAD+zxQ/Hmp8Q5sN4IDMXT
i5veSmkzOeZRpCTBuZDFa6Qp21pTDr6G6ZLwgbRO36Dz5ZoGAQ1jniEWA+1HXjV3GjqGoACV58pl
bUXQuJNHUz1nJSsT6+S7s6F6hGpSKVu11hEnhehaRLHTwuxu0pxyXaSkAKadJxTYpdNdY3uRNJyF
0U33kaMsJ9tYI+8EuxXQxqe9uUzLlkzr3AOdzXxWLlGw7IoIN41RPI4ZodQwQm/c0g5orPRiRVP1
GvlfIo8e7cLeTUl1TFu0Am1wClPIwTqdeokrNA9u47BfB3WL3ipe1AanjKIRkn11MIzGE9tLFgsl
wsxpuB/hX/HA73NtNwyfUHQXfuuuHTRl2bweRITDd7oidfspYWUlMcg302xKnfEyMPPiwL+xVfgT
eCvb/lrFx1ZBajEA1ZCF8hzkz9nsgaQhNxJVWQNbL814b0P97ZoGoynTB9PFrVaY2Gx5c5p+ojwB
eQho5EGLac2JbxqHqwlmfXCR/1o5cjazd5bO0Dar/Dl10JeqDVOaSAUvzF+RlOp7HNaPTu/TCEBT
i55iW4do/9zl+bJrRrQvnCudCZ6xhj+fvBtxeQkV/WjFzkfpIyZOs97kUym+twYscNY5jOLezDrc
h62/chkeVCJbZQqlZcIiUSH7FyCA9tnpNOYyfyiB2s35nXCzIzyLOcji2k3XsF1XRPItg5iEctNp
PD9Dl0DmLKDXiRSWWcpH0kdXlRvX106ZnL6UjIizXFnCCfsSvrgmbnccw3TT9PDYwYKtq55Xr3I2
Q9w/6fSjFIH3FZZTFkwudiT/QW/Nc0hEScxnAGeQAJOm2tS6/TVm+GCt7KND2+8bu6lPT3XU3PQ9
mDQX2sKcweQEysmwAtCY5mM+1jeDrjDxCTwAlU+TmUZLpeYBzIxyGUYFmmqxG8fJSxhu1fk+HvYa
EnPZtsfI3ythsoEqeuzgiZZEzhqIlVofOAFLjXJMWjB7PJShLHeFdu1Jk40H1FEZAbW+s0r7l94l
LrPXdgXSDtqVH2XI36q0TtFHXTTFV/vfZuSOqfBfqjZADvZ/Lbd+ftUvFhsDcDxaXrz8DmRZk7/v
58Dd+SYwt5CP7uCtV5EBU4j9NnBHzGHMS7l5HK9Zvyu3xDcT841LuQX3Y/6iP5n6/5XJX/uTyven
xQZZCP+Iy8gd1fAfqy1ZDulQ+y5gDRGHR1tx73644HtEAlSJW1Pz17XGmhq+RUqfF+fqts/bU2T5
r63pn8jC2DZdeUQNvc90ohNUsWIcsYlj7LnWVPo7jvHymJrZmyEZJMBLblaDnZ66qtsEDqhKCwwZ
/SI3dTiH8Fr1uI/tODyxGsq5p0lQ0BH2KhVT42jYZjKFk4kcKw3CkQPdQfsb13RVSDczwe5ravZ9
HKPTZWeqw8/LO1RRtR5fMZA+lTq6CilbD4+3tdDV+pBkGCzisFtoIS1LZ08fYwnHW8OaPozGcMcs
C2O8EY+nNmOqLlk4eCRzcAO4djd6wp86kgQmHSWakUj7WCeFAbEgrpRT1pF91EVWiGhKCYUDoiwJ
I9Qfpuw4FqmJ1mYtxHlgsr81DU1SgjiF4g2J2TJ3SyGug/u0uSUE8uatnRnM89wfNo7QN9fYVJZU
CyeKTJaN2a3A+DEGU70ZXIDfWEL0gYnbpJHO7WMXKUj+W4YYSLK5eGJCpXIXdGtrdpnEs98kK4DA
zg6UYvaipJhSwMK+trNLRf3hV8G4gnkgWHIPfo2FDr6BUhvDED4Xs8+1Z232vvTm5L+o2GGIMgGt
8It252+dIv/Ndnag+v7Vzu4//0/8+T/u396atu7KvzZuNGS/ru70b4YJcwZqoGaqP93Ov6q/WOMb
woUC9BNd/dtJYn2z1dmpB4nwx4nBC/5b40aom4W7DxM1qGze/b91lHBc/WmPT7OlqxZgnx8bwT8d
JXmAFQxk8wSswZiQEJunGBPxkHfPmkjkKmkJRJHDhfhkps6MWruuvI8szM8khiMlrq9dER/UzH41
/e5eaQmucdso3wYSrh50DIBLq1rFs8rwsTAqT7fFV5kzLbGw0HpSE9G2TCpoJbL3ajt9AtK00t3k
0LrlYVBfnZYUqznOlmI5F9GqBWPYZuaRZLJsqdP2kMOyNPzxEidyE5rZwdGN5ZzWiwBmOWjmqucE
YZvPFkhBIxJEhzyAadoPUJkH1zCXmW0zkYSU5xuPA+JNheiiZsACZTbJLRFE69HSd1UQ3Gp6/xbN
06+8WwrjLmycDjMOCYxm8iVMY18JlNWQ8KyDKDTiq8g716jcimTrwrj3FfBazuxsoL0rRb02G6S1
KhFHkd+7i9FV0DCBTBogWszt0qQRR9nSgPYklNjOtZ0maN5ki0HiM/pUYBGcbhW7ZbvQlwcxjeiH
7dcszO+t0X93OjoBlS5VkLOZhFdwxVjx4BRjWHpueSA5nLL3gY3IGNr1rsF+trDw+s0et/HfW/LJ
lQ4T4F+9+0wK8n9iE/rlC/8xrrG+cf27rjoj2n+SP3/RfJrfsAE5Lgwh/iNo/N8t7K1vuss5gUmX
N58C4nf1g/nNdeCGkaCg/5zX/J233v3rTJRlveZwHJE2qc0a0z8WEFmRJW5ZlqCf6/y+dzpCjwfj
aDjFs1t1e4VbcEP/cM20Xid0qTmwXNwUibxEe2yxi6q7xXN7ktJc5yiAsmpHSUumFk2UDquQZD93
LdyCSY0JDQinRbJKzefQvGC2ZHd+zZvotdN12Ovhk86GFbfzQtXbjekjybYuZcvUe9AzTw8+/fpR
rV51sVawJhYfw/Rc5F8yudcBfvLs3g7t1UAQk1qwbNKK2gM/vD0qa6WBn2VRfhRwit9NtNXJOZue
co4GtYb+vBEltTnXe9izF6+AArBMHneqRO6yn3o292I7wp4JfLiix1LtFn7wVflXacK6ZpyV3Fn4
V1mDLpL+PGr9IspWforTM37GTbs2iG4Ww97xce3NKVonPUKJh30Wa5C2Fa22VYz3LjVehHUlb2CR
snw0ZpJdc6/R0PUdC0wbEg4heLhiEcR3LO0SzIgJPRYmaDCoChl8t8M8E9ARxzcXR9AWR9nexQZa
6+AQ+/MUH7XAWOrVY1rbK6ItMNe++iQiKag0OO3BGMaiXLX2jrtfd886VCCbJRjWWODq+A77BNIq
yIvvABRthG89mn42v21xcjpmxaCOyHlgr8eYhd5REKiRo3kjK8x/m7TvRHx6AN5XRRV5FlsCyBPr
omINQfyGUCViMS9hT6k9sCAkoyTkB3w1MKqW6gAjort26HJ9V1uOCoJMZY3KabK+TCTqP8JZbnCB
L+qUhW0HjX85dSe3PJYhoPIEiDnA0vyMODgXr0K/seg/K4vIdPt+8gcvQj4S0CCvSzOZFaZezK6w
Sa8GQMSsv+8T/BCEepeDp6g3uX9Q62tuAYjp4rUJgz6mSp3B+h2rDWitvnkeun0OXV8ZVjUDIsW9
joWxqbSbVtzIWcPQebKBQzE34xYLxo4Ax4tAd2C3xwQFbtzcmn61VutP0RKfh1SgSQ+Z2WCV3ytB
dpZ1hgvgS9OsZUmGdjPMM7PPwrAWVmdvS5YHhGg7KtF8ZEHAtBUdryL2Fu6OSMMuSvy5aiydsLlm
xhMF7T6DOhgnmJVC5qPRceADZrW0pZD00ujFLwfGVzZ39ypiazDBzCLTvTfPial4sUlmVXivuo/q
eB0VD6Cjp3VUoAiKgxkeu4vgA6dF80p8vWBZ0fGkxFAjwy4nceHBx3ySA9MYrx3vraJa72AWCfzD
qgCqtpriCj5eQtJ1fBl8a1c7J7/6Mrp1yK2a9pD1gSFKcelQQHZYuXSlxICHgc/YckGP+QtpPTto
KkVxnvz3KH3U+3s9uDWQ0hWHIj6r5LwWT3w6c2rDMpGwR3A8Nm+DtbbY0Ug448NxQKKhrwDN84eo
vU4kxFPGCO2eItxtsHuXXyrYsDa9mFZxxNrdkUw9yZVSbvCpS5oZNJfiWQ94KsDPbpvSg/vHeURr
pj9OONfs3kCfApCL2V2qt7fu9CZH9KYiYM8WBheR1Ts28Z6i5KiNcvIQ0oVZ2MCqmGCMAxlj/vc5
dlbrSdQlHXXgLfIjIIbBsis2mowvjfLZ9MWtXzRbPe52kznsVRGc+37va/fMPhatqe9b0a4KShS4
USLkxbQQoqiq18P7nFGIQUz8NbJ3d1M25jxq3UhEKMzg5PCRWBac4hydh1zo+Cnb4TFIt24XACRD
zM7v1rF5bRHI+MVuqB8KwAENMZad0iBhbC+o4O3hHqzoRmUK5I5y0ahY2xBusYAm142nswbbNvJt
gwHVrjNEdaiuZbxjuOtO24T9tKlc3RoUlEoCRbKayvvKuTR2OTLdQnHG9LsOUq8d7Z3QAIoF1drB
3CWIEMYOqTNBheCc5tjLjG0WeCaqBMeIdsCFezxlzazTKM48eY72GLmMfYejrX0gf1uQELAMtXe9
2EQW70//GrKDKELyA7Rhoaawdb/q5NF300UJ0RpNaRe+oGjrCrlsDS+lrNNpD3GXOuGpYDlYkUrE
qHlMN9F0Nw0fRMxohPeyK2m19wDfXYZdfOiBGNRPujwwUIb6b0wvav7Ohr6LDi2HakSCYlKvXLrG
sN6io6g4v8sSLt1xiADjsOTguxzRB0+3jn1IU0EGa8zMa5X3nq7fgqafjKMb74W6K2JURD0vpbbq
wdRok1ywXQ7Ee9rucv0RJ2pGMPpwCOM3Pf/o7dfJfFWaXemDUg28cpZ78OGrw50RorU4uvreJkWY
KwXTbCU/x+jBHhGU19VWRidSg3OFD+c+T9/TiKkamwfzXQufukiFbZtsfZTtdcU5nu8q921k4FaM
aO85quUn/MxdQDTr4NypHdTw/WR4IwZZZvLlq6le2wodwCsDtIVA32JXzDLYgxcxRj/jTcY3Cko2
mV1NoGhVxiWeYnatlhFpo6HqtabWcQ169ihu657th7EeXVbZmU7+lOXc2RKFiUubci30m2jiwACL
w7kpMIDozhOwNwXqr3SPqvkxFDoGq2ZZ5w9yYjqcvtuN/5YNvrGYXDKI/ZuZc05RBSDmBerAmyYz
b+ycpSxgMZPiaue7aKr3Ek5KQrZptJbDweTonXbURI1D8EIdb5v5DZZZfCcze6nmZG+jN1Y07GUq
Ywk+R6d+rql2mnTt4mGszgSboG3eqfGrSiCKf0McX9efFO2AZ0GdSp7DHTmdWv9S2s8VJJZObH6g
JLiknUfeyqA7aW9s0EMNyOJWI1AVk2nJ1aGztkMkFCwn5UWhGgkQVPTTjax6+JP9BkCz4p4NNd35
voF35hjwcGbx5yjzU4If2zbvnNzaKgl0D2bR5aCxnn6OXXcBgxuQOdF9DrdP/4MfW6sGF7Yu93NQ
8Jg1S+mkx840N2o+2yBE9DBqRFPnzX09Jg+hzoHPC0AKMqzTe2VOIWPGrmNgMpoUb9D3SEIdvJnU
e2cg2GMpVWOdisZzDB25F/eHvMvG+264ckxw/xxcxEvoqWubN4FXW78by3PE8alaqAJxvWvlXcav
WA8s5vNXITEVGchGxmK2mowI58362EvFa6SAbcF3xZBf6eb8NtYw/Ns9WP8J0V+s3/nhJsl2MdMr
XWU4fJNj447fyBNp8Kz47D1V0NgWR2LEu5S8QtId/L0+mBsF7rqPUcG4r1tqioL9J893tJUBkUih
wRlAYKDSrWzSJ6LkPe7upNTWvdvctk3LwU2/3xS7YGDAnPfxVxmbHEriO0LHpWX+X+7OZDlyI83W
r3Kt95DBMWNxNzEPjCAZwSlzAyOTSQCOeXbggfoZ7r5f7H7ILEmZqiq1qXetRVmZZYoUxYhw/P6f
c75TQKAKX/W0Zr6P1hOZ/zh8UcFnEgLLcqLvSLPQkV4UbDCXijkW7nxgQ3tHLQD5aP3s5f6h0ZK1
J9u1ZMpEIaPYJGFuJN9k15+Czt27fboflL+l+gOCoBk+TY2xTVK5rkmSgCbXdzrvv+bgllvNAFPm
m5AHguyF+fM9iNtTxdrTlDQptXlzY/buoalFh/GeRyzTRpjLferSwW7RPykSc9uK/DS12DXbgQY/
BqyK9EFjDVdACoS/JThmqUXr3NeuTWJ+jFRRl/E7tpeZdrWsA16Tg1CnXnstw2TjOsMTm8O72sTD
35QTCmF4QJzALEf2xdevVjbRn94271ZtGSuXcECZ2ZtS5I92UJBuA9aKesuMihNj1HFVA8vP5Dnl
5K7O/AZEp4CVALMMFGe6PcsedGqRzCKmqtgLAm5z6+6a48csUwkFzL6plJK7YcKGk8UtQV/b//zX
pYP/ZUs/8adLv6ev8uu/6g+Zv+p31YBgJpt/+MDmzPr4XTXAGOEagLm4dBuGMdtBflUN7F/4K9fm
Zk9BJoEatg+/7/rmb8QuQHD7//ZXf2HXZ3yTBX7K7OgW0oRDUQkUalI7/BA/mjQq4Dcy9tVcjSDf
ENfQH9PwecT0RsMCPampXRMgtxloez/kzyK5L3QUfVJkH2PN4VihDIvaBoLbbABWL7qSYqbELHCr
azHYV7Z0vbCPfW9SX+ZEuzCfR/OeTmyQDU/DGHM2V/azDzii94K1VD5gjUx9amMfPF4A+LbBw9BV
2mPV8nBFJ/zsj7MRurpavrwVLepyWEZb5dn49PzMPytVUxFdG/2+T5tNlRoHx073ac0lFGBVu+wr
JOQKakJEuIgisLlcKsyXyWTkS+EO2Cn85MNsaAoZKkC6Yd89OP2cbHdhHBkV9L3c6e9TStQh7Dmo
cyVRw6FJHjrbm52XamtKbYdFmu7K1MPgZY3sAovpUJhhtM7S9m2KI5ricFCVzqZkr+LllGSY5sn0
tWU6GMeK2LjbgVJo+12r2c8oFtuxHXQK0GnZsFBUFqY+7bVGqtXkBvuqtV4om70VbDspKnwou8hA
6xg0ROvCWyWJ338Kh6bZ5pb9ZTLCLzLD/hV6DxMXniLtHtLMXukGc/dIy5VqyVAYXptsilHedxIf
J/Ctl2qC06BaNSxx+zAIu7ByrTjpoKfj9ZoNjGaNAuSIYVzxkE4+jR4VymlAoRMtv8HGEmN5NO36
ow8RbuNorJb23G0WSfeDzwFTuD93mpSevek5iWgNJ7xWBan1PmbpoXXzT9WAIxC6GGK0GPS9wb1r
pWrT3mgWXBLDoOZtFdn1OWoZzVIXfm/kGIjWeEIi11zWYVtuo4FBwVMammnV7TvAotREpeu6j/DX
Djq4/LgeIESAJGuxMA96/V7JEbhM149zjctX382uI87KZa5HkrpVoiZFsg3hImb9cNEAUy7Y1iW4
aUBYaWAT22B6sehqdydwGMo1D7ZZvFuhtjMxWxf6N7PDBOzOxBdsY8urPZomzByrCL9AdiGIwMsw
c+/KtNyVCMKeFoMDab11HOpEYBDOTFkc6jy8M5ziPEKIQgPjZqUoOWg9XawdW/viupj4TKzKSsHo
ikhpn6grVJss8ux1YxYYn4WRX6qStV8oE3gCwyRf+PUEXJb0+V4Aijd3shF89PsY6l8qAoZTyrKs
nraNAHxmpzex7Z/MBglKKUqK3WLYlFPwYJZEIjLHu8atyy6v39gwf2RMHXllHLoCp63d9e8seD4J
etsXXZ24x0mYwaYnKjdZzklM0EEyhWErbGrCp7mOK7ou5RZiNKb7+uxO/aPp5MfIMW/dpKdlRXbv
RUvtNqBB2uB1zDqVo52bMjG2ReE5eHt0HJmeGLfKJdSt+arY/K0fdUTCEJz+bMd9eM2yr/VbF7Z/
0LZ+/dJfn3dI2mjQuAd5rljGzBb4NZYGhIonFmE1CxEdDf335537C6RV2yPM9m39PfsVf33eOfOW
2+AbsmUAh0DM7S887xDCf9K2Zpmc/1J+um/mRwv05c/Pu4hykcbXYEfqgTYAU6mVA2ol24aFMNd5
6kLv7ex6ScJjWbW4P3ivb3Lp6HBReHotShzPSw9yAjbvFL+GCwSoCMuNApmwGlv7q05sK84n/oFE
JngX/cSIP/H4r/1VSctMcMmzKAg2EjtnshJ+YTy3wsOZ1VPakyvj2EniP2KY4PmMUXv0+t66pxgl
xbKlQXaMNrQvXUMeK/cRyz2nsohBj+7aSz1YlexcbDptgn5ciCYtGMTjtnk0WazJaZ5Rc5gfCvZb
m5jTym1ZWlfI2uw3KTspCRCTkbUTFnD8hWsmX1D8qG4snFWqW+2p5WKuAPtFujhz50WDGy9+MbC4
DXI3OVeqg+OieAJ0GQiAMje+5GE9PA+e5/CwAJRVme45qot26TlsRVNLsBqfAJFpcQtwDDPrKndD
E4vANK7LIg6OqYqIf3SnbIyeQpB8m8Auow7/tG+2q9bX/GCd0ot4jFzRrMIGn06Sj/ZS0iaFW90j
a1eENulff2jzT50J6FzF1PZ4Xlms9MiAme65qjyZXZm/GVOImqnj4P4ouiI+e3ofPZWyxP2Ual6/
FAK0byzugzT3bybydrQDhvRDYfaU3i4a2/ZeJ66CADEvm/++Z4kG3ZsQj2cZ2IH/JOH6mjb5f/3n
TxHXn770H5qZ8YswZj2ccVf4YGyJtv9DKcfibDEY+1iZ8d7olvn7aULIldYNvk7X6cTDBv37aQJa
jz52Pp8e2BCyZd5fOU2Y1X86TVzW7g4Duu1YMFuIwH5ruv/B4pznde6UgzcROvSuZV9rZ6Pp9y7b
zrFXeASLveppsp/gpLnFDnV1j2t4OaRqX+B3c4t+6Yz6i5ji+9zwLmHGSmxM7m3s0EwhGweEWaNN
56igJYGxs5mLAvj0+eyq2hkKDaSnBRLNGv0lAhodyI/M7OW6iaZ9PfarHLC0CWBaAzQ9zsRpuOt7
YbRrz+137hR1nwy39Z+7UTCxZcsp6+a+OoXqYlTptiMoRTh818n4jawE9FfgDJ56DRh6IXaMV7Mq
P+nh+2QoWCRxvs2b5F2FRkKE1mS7VlMzOBdLTOhl8yC0wpOUry075VuXxS1a6Y1R1G9slGGaFVn7
6JYiXXamx2HWHdAJ9aVj9bALtGqpdxUpfHUKmRZanKnsXE5DByndgkJLKK2Luo1lgc0D3JZR0mWS
WFPTJwWhsw6thaC52PV2SHiZdZfjTfAJGboLzT0rKhHScZcP2VYjAZlMwXq2hsqo3Gbs9rqSvb0L
HeWQxeZdEq4JNW1rn7rR7tSwWy6eIeUsbDtYOM1LjAlKPgHN3Q1FyWo0pmMKuIbPiTjjVZCICOlz
3vVZcwjSl6SaV1N1cGsDPMH76QhssiQw24Q13TYLLinXDfq3A7WmDCtttoxBS5vwYbLLRbXQ/eeK
WuUej2STnin8s1MaIUbER9vcRHTFYa6FAgOhhes8i52CLmseR9EWFXXRg/xLWeoPWwC2mp/tC2PL
UnyrUwycTMO1hyBcct1L4S5zmWOHjObGSixZtZW1NrTh1PmV/xwEdbWJAz08C9F2tLsEUflojuQH
QxM4uKkjA/59j0KBko9M7XH8/PuD8Pb9/Wv9h4nq16/6xxmo/yHP/9sRqP+iCxPeBlOMbzogQ386
Ag1n5gPAriV/T5Tjt4GKIxB5X7iYhVg6QC79K0fgt86Gn81Cuu1CFTXwC5m4FL6lQH44Aouavbai
gH5ZJDnrMlc9p1Cdq+Y00KJtUAXk1/261Oh0r2Dq2hkxc0FrtHyYsuHBpqU3VfG2bg5WnO00pzhG
5qGP2Jm6/roubqIQLtvOLWBQSAmTIr6Na3cdhXTGd3sYGrdh7wBa/NJpmx6DuOvfDO629TtWaOfI
eo25znpGffZFflCRPFvMF5qVHxXc5IQ6Rjvk56Y8IcKG01D4rVE1mmvY6dVmgEwQoOrmkX3TD1RC
w/IT+lHT35T1lVJvdtfjsyRYmkxs5fOQzlXEM0o8E93ZV07/wkH6JK2aD2v67qvk1piRB5EDVqra
UA+dsQuYmp6HQ732QZfE2BbzSiytZGeqp967zXr4zNomT7a5/5GbR25DYmDnWm+cYdsqMKwFTL+n
AYtAEhw4OGR70LuNKrapQ+NR9TSEry4xm4SynvKUYZ2OVzbhF9MK11USnfwY0zw5Bl6QG5uUK5X0
BpPnMzPYTretFfmatRGFH3Ka9l7DsJSKgcdK82JNtdy0o38cG3vjtcaD28hdzzRndvLeVh06nXPq
puSVcuxdZYIByvTuQQbAKb14vBR+cWx7pDumvc28Pbbt9H6yxUF4GbBmxkMgWtYolmbprRz3KCJA
i2j4VOoQvYHNow4hbmq+peFmp6a1ToqcmR+hFoYXrrMaG3NzGVtPQfoQDz45Oxqu4vVgf47cAJM/
2mtvHiUbdZcr+mAL0p7lOgtOYfww5SurKh6qVD86Hh2hjv7SK1qE2FjnE03eAVxL92iFpPcKcbWK
rWkmt42t0wxpr+yJKBzjcIMM00b3PF16ihN9h/2YS7tunh97ckCpFm4LplQ38zZJAzJR6486/tbZ
mBtmbz4dGKIz0QKh8rqztZ9Eukethww2AOUWhMype3qPxXtBwiQKBc9kuSRyfcjbce/Gw4nG1e0I
zEqiN5AYZ2VDfiFwn/zCvrd8oLNZsq37uURKPpOcYT2ySyz1LpsSVRFLCRDhpeycfUe1RGehBbYx
V32wGX2BO4Gcd93debC7VR/uLf3YpOK5a22MJf7R5J/QqukU2URYZAnhILmphHmnQdJvY2cJr20z
lrxTA1S5uKfm0hjxzrorNkU0Zl+6Vjw3er5PmuK2wSykZuoDBvkGCkSUl0d0ngY2hA4jooMVoWZo
RGXQmwtFooYmIUWHlTbkWvGmXBK98sieaDlBoGi6cxWeBy5aFXSKLH6TJb6bQvIuR7Dx0eDpgRp4
l0C2mCsf2+YsZrDsN2/9cEdr68qDh+Gy14Cr0NrWwrTsZRHxeIaeYdjJTQhNg13c0oKu4Zaoijbs
rnSiqcCaVqGsz5iL92lIlFOnN9HPUJorZNkUh8SnrHufYHlYHb4n2B5ZBl6gw/+SXR1WlW4t9/Es
I+iKHHDPLrRf5wFtrsBCfKAhfYYrCIaICUxEIw/KznWP7W/vlBVXIJxn8a4Nsvgxn3w6VawkTtbO
ZGXfn8w/MXj+T95ld0WM6vB//+Nbh8PPm2Qb/JPBAGqBLvwOhPnhQSBCeIYIJ8PS1eAs5ejPZeE/
RmCaclJBaf7ays/lcE7HvQru7PFLG5x0joQ5YWoGe4s3AQiuyrsXMGaz1ya8TwjGNlV/NOhjLtP8
ZiKbu5ha93ODp0TqOQ5pF3B67QB+IaIc1CNyNy8fIowgq6ax+1kPRR7sdKcS/4MQxP8qJWOGTP7Z
HHLDZey//t8/DSLfv+wfg4j4hR0MPkWLqqUZUvnbakfoEMttgX5A4NPR56XKr0oGmx1jnje4qRFK
+EnJcH8RPpZln6yCx6xCPuMvbHZse2Y9/v7+mzc7tKPPRVBQNbnImExDPyoZjjEx9fojhwommsyx
7pTJR0kvbxxozP3JtsjJu/7Kk8GLS4TdIJmf45yhNEeYV/JruOutq9l6nNbq7MbNNkDILTgbYo85
vRQzA1yryepRNzAcqvCkA9B3J3ebD9RQR9NYcAkQ4P9c+A+XwSt2QRm1Gzla/drp7QiQDmkp1W/t
yH+sCen5zbAcms00x83464bNUpyGYE7EPYiQTj40XUKLHA8pPTSoVByL+zHBONNRO8B2nmwVwmhk
xffWkF6cIKCKYqAewQcMVN7q4j6cwv2QcFmih61TKz+pGD5Et6mUt6p6oq/9IU9elC9hn1S7oD+Z
dJnU5NQ8AJgOGY8yfCngdLMZQugIN97cm6QuRie3MeQWNEKAYB/0Qqy0dKsXxjGXOJeoHCjyiwkK
vKmvVJ1s0rC98cbhk8IK0nEvxF7gRFck9sA8oPra4slKnmYPYBGRQodDHjlf4uQ4UcJMw6Kome/0
Gzxu2NBWBfGuVDtk01svQAO3J7e89uYX2zloOIZshakrYYJatX0Jjt7FXn4vmSQma1/7/Cm8o/yu
ESc/aFeBfoxQ0RugQehL5HepziBfUiC048oM9I3Chef6p1i8Wulzh9lpLO6oaVom+RZn+pIHPsQM
wFU7t9ZBqiP44modLxz/Q48hY9K2HY88CuTXriPXmsKtUGwNgSUo3LdmTKjrVOknm7Oe0qkQc2gC
h9rfSgC+VQtWMNpIqOWzEB/2u2x4t6adFcibYLh1w08+ktOE3QkbrVTukXhaYapLngOXJ3UIlsMM
YCeJrcVjLo77FbbWqo5Xg0eWMLw2zrHpv5QAFUmVUsy0MoPTBKndh0ZlmHujwt0wviR1xfBOjw62
LpPph2s91WfGsrOuCa18hUkxYL1OoPvX4RaIpQWAJjWLi4aTIahvDPelsKghNBjpETraO+BRyw7n
lihv6oGpsKO9M8iaLTu4G5P3p3VnR81aC03g23n9omsExYPIxCYhppPpAn4WVZvDe79VJu3mvv4a
IPjrvXKA5TgYU1DTTBKtNi1odffVhvsx1Ze8GvcmwUKpNTeFUV9KZjIr7O/gmJ+6BCshzsBSmkDr
jih4/XtDxrrK4IdAnW4IiDvB57Q+SGM18Q6bqUF04VJjuvJSzKn3Yb2LoJ43K0OyEkZ/sqLHSl21
+skkSKsbiGViVVWoKmOhTkGKhSbWj8IgaUk7+rNS8a2FJ05ZL1qqLbv8VZTQ/fgLzi3Pqu6C1O2P
45RGzJ3RY1eDfDH7EGQOhv1BiC+qLV/bznp3remr10BtqTkHwFb3d3VFX8LwJmJcKoxDzWOUMSIP
qlwT2nwTNdqrp58q72P0+1vDIjEeSAMj84ODkSMHCzbT3U18IjSUS9KGqvlCVQD0zjDfFnPog/xy
VdN1DtvxPghfW5BPpnzqIbm4bDLoyl3QR5NRbw5B094J8yFPTnG0cxlJy/Sa4EGzTlRdg5eYVh0V
NSLp3oPchHGqSsqM8qvuH4K2xmpsrC0dbss7lte031r6wXUvjT1yoMarUW10Ul8glCg4L2+QWOlL
1kp3pWfG1STHH8WE28YOIAZzeFtdiwDTBZW/C+HFTw2+y6akP4V33bX0btokJHYuYHt3ixJ/szjF
GUFOePXA1922wTQ1N9sQWQ6/WliCG6mxBi6XCUqkY9FgvXJ4W8S9Rv1BQ0prX/TbFmouwU0+1NVz
6z3MmJ/0zU/483VaVAtTSTi5fMqwvAKV4ynEoWTbBxrO3ahcRwoGHhUwY3P2622U6QDln8gfG/KU
lTt3PNuWucT5RiXNNpvOYQSV6sY17yG3C39dMFhyJpjtQWAjA7ESP4qOnRTRO/ZGebmB3aU1t1Qu
KTyvEcpAfEvd/KKXG9kczSClSWtReMu0v7g831JcIeV8T4UconfvtPmge3MgoB44G2lAzNc+Uqu+
d7Sbxrxt8vtszql3W3t88aoas3PFv/ohwiGvjbdh+AWUGFdCf6GsL5orgK5fUkiswW1RvtsJ3/5W
c7R1LWDXKWI9EPb6dlg3Goye4rEnSDDkvCLhfYUd6YfZ5+771PDjMCt+rkz+NkzMYA0dHgabFVa8
Pw8TXaxl8dhzQ2H9six9HFtcuEVVccqofj9YJIRi3LEB0WerT1d0QPH6RuuaC0umww6IrXtrvEiZ
PGggp/+bn27ebf9x1BH2nAObk2AurW8//3RZRV2mTDudSPEqwAJcAtXJ7Sdq9m4bGQAJ/Spt/2oF
wdYzNwUxiMgL3kqZ7M280JcBMM584ALI2rAkms3qIOMcpRoi99XC58waCs424e0rrmY9/j8vP4rR
uBv1Yct7Wo+XOZ/w0crPiPEbiGoryh+mxrrvh35b5645M2MStew19d9cMv7QPP/9dWFWBCxJ1JWg
2x9el9RPGP7jWRuXB/hwtxjjaO69xbdsERureSKmjfapajh0hBqBmpHdqiKx89Pqbqw4gJLpxeZk
53vgBuH07UxoE6LapqAfcxlutB7IamngsXf3KfUscXMO7FvhRau/+SKTmwBvs3+/yNxJypJqOsL+
1R2Cr/x9mYmUg9DL2hAtlpvCr+qw483habaV6MDfa15/v0N8a4ZFzbEsApNsLH9bZnK9AOIkUFy/
az3uX7lD0Nn0Tx8syzG4x9jCQ3/guvLzB4tnRVXkrDHJADr0IKlirbXTrdfzuSCi5S90Eng3bqZ5
G2U5/bI3bBCUEFfgKMk3aYw5iR32G4nTNmsZyGxTGeR7ete9GzttPVUq3PjxIA5e7QYLkaln1w0q
YOPpqzMwHPr2i/CDlUdV4KHyk/EyDN6NF5j6NRcBG7Spx9UhixVGKCiojTQAyigMHmNzVCUZIqvY
U1PV4smiY6c2bzIKfjQWc3lhg9yGOLdoXQX7Xu5rNwe8ifpAVU5y4ylnWHOtY6gf/Q0/LtsU6yPv
cNBHLVVAKgOkHwwrqKFzf2lDl1iLPBOV4qwnmLI0b3h2JnXbAxceCueEBrrzgmINfujqWzRTpP2L
HHR2sZpzypv+oev6XWeVFzcFl+iT9oZbMDriZezAHaeAyoDSX6KANV9TmjWliPTBR/GV0fA27axN
aCdoG+JLW+WXLBv3SVTxUDPdw1gmxB0ip+df6YTxBggJNJZw3evmwSy6ZiGz8jAgf/PaNvtscs+8
S1clkg1q8kMeOxRXY1j34okZukeF66oLRixvZQj3OSbTrUv7QQMFuxi1OSuQ6qdAy7ddap+jTJ2d
yPuiu9MO5jvsS0V6zp1Fa7UfNeOKE4t53ReHlmXQpMTVixIX4kPyltHdDnb2oI8QzYOJ+FDUEhBI
POihPknsAny+guIfdexvfM9xWAPZK8eB6t37cNfL7ioC467ScCnUA6BGM1RbqvpcZn3KqNCqo5VX
Ur5esnZqB/Hm5zS6O9yYF90MeHfse9sagz1+eBpiLTpvU7Ichbxz5jtUMubxNsXRlnUNfLmYsH06
OZepa/pVUsxoshzTkgu1KbC6j0iygco1+5MTZS8WQXnwdlgdyMLZX0ceSH4HHIZESUz9S0I1rwnv
6UEfpuQ5Gyf/NnHemt7puXuWVbNpKcM4TCVgiySY4HdgwwUEVUf+GfBNdxv4eJpC2gBUWYRPgUfd
g9tcq3yIXkGZdsdcE1DeU5l9LRwTI56ZJeZbWCrZrnQfG9XCowdyXHuGZF0XR2Bg6hmEZvI/uxYX
zcNyYLjyqcaDUIqQWAymBH+2J2QsydfI1vB4m2J8Vji2/r6Ph990e5s55d8/IM5F/f4uuaL8+ID4
6Wt/WzM5NgYhHgWC1dA3msb3ZwRrJj5nCGqgzv4ZbE3MxpmtsfNUxFvq92cEXbasrJiXXLR/fwao
/ZU9k/mz5v9tBDE9fkJnrs4lwf/H4Qs2XiujcFxOJf7WpHjHulPSeybYli8b9ge0covg2W3BWYbZ
ZmLJHLfUjdqptmN2uW1hHbOsDNegtioMRf2T3mlUTnGQLQPT30d9+0L1Q9PU3LTzVahilt2bRL7E
nAx+6O1w7LIXEoTcdRoxWj7cjpOeG1PQ2/A6qKVuVDtwfKeifqpDlKGsJc+yaY23dPapQqiBLrHF
lExIE8Wc3B0MWgtiR1DcAXKOUrQk4ubiyKp5BBklHmO1kvZmiO8scTN1G55+afhYZdk2EdsQ0L99
GBIMMhzTMJXyxQjOMj7LDyNb0g3BpUy2bMuvyGt8CxHfqXyrWG4HyHofNQDEhNuizypqUddfhPnB
Jij5UCY2XsIi868Nv6K8JMWmp7eV5cTRvBpkD++zYeMa9474wLC8cKuH6p7/FqJb5iPSO8uUR0vf
ZPnOxn9xJYxb01BOZHfSr9lrpHG92ZXmrf5EJZJHUA/ezif9w0pZOOXa1SOmB/tgE/P/dAfveV/t
m+mxt5wrdLXGOuOy0Ba+fY8FSzrwSzUE/8xgBPCIQmuxvQ+s4ujHX0rYBxGAIBl5iyzy76AO7NlS
Uk4h8Vp5+zIe7+zSoCuh2LZGuus6d512BGEUwT9pE6kxcm7GRf9Oscta2FCu9WzLd7n0vXuTVN5b
4NgwaN+Fjk27Lfu1Tz9Bw17KVtRkSG3bMhprxJLBRDGulOd2iM++o10MjTiPrcJiA6Dz3ZzbeydS
ONgWHLWUNlSVoI6/okBtvZQVXNmYMMHYmUmjpw0hjj9XY/2pU2T0qhaTguYndxJ417qqywwMN4nc
vpTOLqy+iop7IbgmpZ9EG1zb8mCyMpxzNSOvjTHCpwGGGqZfh3kkb16pW0z1m3zce+1DzXZsztGI
W0f/SsxjoTvrvntS/sPQEUbkpgpMZqVslhfda9aYD7595Oy4neQzj9xdQ4dNPFiPPSrkWivNR2ja
KTpiwHLL4KKexsGrzLr5gjNjXG2SUC6IXn1y5uggbpR23pmkSt+79EiGbX2JTDtedS3ods3AzSIz
nGf+mLn3xRDLre+UXASntLU/eOaaV+m3mOJwnhnnaCKwbuZaRKezNm345I6wddAbOQUAa0nMepPJ
VrWzMO9NKkV7TXV50cOeNqOu0Q4i151dblKwYtQqRGttrHflic+hnU/HzAdh2gwboyLXPU3Gwm2c
6b4rE0nuZoCTUWiPCJENjmvfO9Qjpr+wJVBYNClGw6B2F8qgXcZ08EACCmrN7lJN/koaRbQaEQxX
sWouY8lypijzo1c3yyxynhti6WxSHvKxve+Jz7ayuNMSoHqKsp3AKOHq2WW+NibKECVkNmIo3JtZ
69Gki6k89hzKd8PkdUyjcZ1LklUZlO6g7Y9RaLiLxmruJjf78Ptgl3YcmqItJ/J+EXrmYOy9CC88
bfKsEAyHNE5lUPcXB3dzMqAbx3bj2Yl3tMo+PfSFnTw32E8Xw9yDmubDQxOToZbDftKwHCP5p518
zgL3puiMu9R5UdXRL4MzazUYJeCsNXqjOJudYF7y4g1PdfO9nYy7xgqY/iL6PSQY9aLdx5W1TUW4
DonP20AM+/5ey56DlgYTIVmXzID9oCUbXcf6Gpbj2W45DxRk6xrTeqDrRJouxN04i5hM+vIhsyQl
lgpjYUSyzTqnhLNTYt6yK3FHj8ucTmhwtg+e0+6awGasIl3YAz9OCOu9i5FXM2E3RKZO4VKbvVFR
dZuAzF5k7GvxGUCA2gscazmLKEi7w9Bce0hqU4UCEIuLrYqHIIMnOZHkqAamfZagHGI+C/uiPWl9
v/USfAn0Wd87UNs1Jz146KKGXoDq7F+VxtMEI9BeA+CYa5wg7EnCwaFUqCNAhudyMrfZGFM3CVXP
Hygx5VAe1z7vq3TceMkrcCXoT9qq8c0vDeG0ugQgrk3iU5L0zzSkXzwP8BxZNH3QLhX3ko5HVrAf
8EKVzmNrFhsLoJVMvDe/S7C4e6tBYfj10t2A3R6WG+RJ6GyyWquwuwTZKSv6eQ5eSHpbMDvzQBe3
ukYoIvWKQ6tFqzSw9gn3q64nHD0aAGD8NyPI1jNBMGY3KvU7qz2SG4GdQ+sEG7LgMbC/h6n+veD6
LwYRFiDM+6j2ALnNWRD7QXANuirR097Qly6D8J0R1/QqNvqjW5XxTsuzihx245JecNnYDYKH4zCk
pCWz1pVbwDm8xCF3umqU7tL0MfvRI//Y+OK9lzms78a5EKvZFFCtrZa6KLSYYS5sJbgTslRRkbXC
cQZFvD/QwL7z7XImjx8yNkK5nuzlHKwryuwcl7ZJVM8jcxK+5IV8JFrm/Y3V2N8mXvNP1ynztPwx
/twB89OX/rZPsfGgwvjFvy+wYTH3/rpQgeHCiOqaxDocF2fW76Is8TILIC/5sX+C0s14YBvrPuXU
Nlhh7Pt/YVgWPy8qWczA2aaKxnE8SFeE1eZ9yw9v0UJy+U2EBRw8okdoq+vik5EPPAOwkegkbupo
PHhke32/XnAbBtDfPvksmX+4Z/yLbe5sPf5hX/r9x0BkxqOGHw6V+g+fFOI6WhaQ3F42xtx+RF5X
fgqDcemJA7vjJy2XF9fmQc1nxtYj3tcvAwgXh4dgwWKjo7s6AbWoV/BGED6maPvnP983b/Q//4A+
i825mUd8Ty388HvKa6eStkQfy0tacCEhu8Bk07p/TPryQO/bSZtQdIJp1/Xydj7y8IDQ2OlFG0sv
3nTWNE38LGjRroZNQs2SZ2wivUJRpdDKK4ebfsaJjscBQpY2qkNMi54/IV+gHeTkVD0XTOsgt6HO
r0jWWy+EVgOy2aBrW4dVUBfb3qMOwYJ1EZykO+67MPLZwWrE1RN/oZXVKSigWaDb+rW9J2O0KeNW
rVFwH72pb9elE34FiQDmmbXYwo7JxydIgElRXMcepCfGsIx61JAWrLcqpO4P6dONSbzTs9r5CzeF
JmG570aCf9W96RSQ3R5eeuyZa1SSF7dMD05BZJw+AZP8fE+qtesMzFzlxkvTTWh+DuldGBHVVQu2
IxnePGDFkktHm6FKeGF61vmVJqaXgfCinEYU+cZNFWv+QJavIo3oOIcvMNrdUo0iPTYy/1yylAtz
poPIkJuikdUqkPicI6PnWRKR0hclYK5FXmb6oqo+d9p036cPRWwuwrl20Z8+t1FOCFvhVhGV+mCT
2EMaA9qaJOI4ufX/5+48thtHtij7RaiFQMBOaUAnkhJF2QmWLLz3+LKe94/1RtYrk/VMr5rWKAdy
TBJAXHPOPvmyap1hWzXRwTS9bgNAeBGzc/fZa8HyIyxnSD4Z3rFqSqyvcBSsATyvWLIvrF00o3fV
CLYjDS9Bk6JtM20Xb0N29JAB7hTRfqQmKiMP7wr/g7tRRXZppggiq6uEidzLkcXfbV5u9W7YF1Qg
7VEd90NBxYv+uHPO5IkRXCB2rKXv06CjOnd2PfdQ5nVuMGJ/zpI7Wbz7iD5zxp9c2+zscv1Fx0Tt
dRYw2w/RWCiAbCxzzqqU9caUeAnxh7hT8lVYzlZa9CdII4aFbO5NUs/K1N7MS0yuFbaTj2H8yitg
AAltXkTvqNQkWYspAkCLXAqniK46hVlcgDlAwZzJdVE6kIlIYK+OUQcbCnWZadGOlDjbuu+BwiVm
2DuSjmKPz5lFXRl8dqTbGKy89O98QWe87/qWpAikI5j/tIJixtl2vP7UCre+SbSztvKMp4wJgYDh
oKBoaFNv07QWPnyW0VaY7lqGT30aoKlgV56107hqO+xEKcsW4jytq6+YLo+AhTmCsMs+ZMticU7z
BoQhAlayBRJukuZHSkakTnhccYeL9qIQJI66UhKC2nQGYafJMkR57ikYMr0H3BALMlqospttoQY1
9GidmaJY2IZ/6D2GvUbYCddJWtjFVIRAvPTzFNTHYVRPPkt/uJlzkFQpadswozYIB2wRbTU2ukEB
m8/bzskE3AOo6qCB44gZnicT/5RGNl6TB5CK5CZTnWmhhXOLjm7cCoOVNE4x/O9lquxxMsnE4f1S
v0vrQsO3mm19Gq7hyt5adnkFS7iPfeMII0hLXpXqEPq3bMMOk53sh+rU6ubak7CnDJtMKO7CvnhN
WnNVjy1U3yDd2HPoua4kEKoi9rK1KvKz3WvwtbWcFNTGuiYWeSApgxBVNtsmI9kpMsxr02Y6GV6e
AWkjv2/aUncbzwDlnBGzmaYfSVvuprpfhXG4V6roYVRQP076Vqmdszo6RH74dMQIRU3A2b0dr63Y
cxNjXOq1/z2QtOyNyGxFYbxGDvSzydDPzQCDpoAp3ITvjTQ3SPrW6lAccDOmy75rdk0RM7Dn3HIm
nbBJBpxhxuotGblnAmRPaveWeslJg8pSI/hfVIqzB8Zz63X2wUvtJ98abjvGqo3UbhxJDnszGW7j
T/UqItyGzrVYUU2fMpBKPk4sn0AbzFv/++jT2N3828nnYNdxEKIz2zP/stBT2e7WJgqXpRiGA17t
Zeu/1Km4yTvtmBfTDQuO10n02wFGvon/QPbXXln7Y8/n+zrqumuP+k1CUGJrlm82QSa1Sp6b+f9L
DDH/vYQw8RTNVZHBa9XV+et/OqEtu8tJigPoNSo3YfDo1XS4PV4zuPmRrZFU2axVtDZeR2GDtSdW
XoLsRm0A3QQM7DaW+iECbnrPy+5mkWUcANZJNUSQ3TWZknVeGAeJKKiDRFdPzSYsw5UFMTb2gEkE
R4U3yAzMramEt5rBOBA1yaYKgl1UijOBCgfHyTmB0hVK8qXSJIgLeB1xe2taHSqZ9FRN+cHu7Z3s
8rvGruDHGc9N/NVXh7x4tmnqWmbulvLdIzn48Qn/g0GvlvM/lZLnT6IZv/48xP7V6PHjx/6oymcF
LJUmKTPIEn+vyhlhYzxDI6n+K8b7z0W5bs80aEI7VG32UvwxwQYCiWENvLSgPPwhovwbRbn+H+65
OQHS1FEOOKqBR+7na9lTjK5MFKClOSPaKptBrDMuz/dLZPU18y2ULboX3Ib1dBgIFGVzdYh6yIfo
A54bCAtmS7EmnZVZfA5psGrxRCLRMJGayYiTDNwR+rm0D3nCDa7JMeGU/aoXJAYju17ZTbGaEBkp
HenyPs8f3WAQYXDw1yzfy87fe2S7yQnOcednJwtgHLLAfiltYDaqsx2S6liEFLZhetRHUFFkkCIN
hvUIIE3XgDycYFzu5YjIJzV9V7fCC+GIBCu+tdQJMhV7mYkP5neYLyYSI69dQCzP1GNwQ4mSTf5n
o2b7lLFfnhnTfZNoaywD1MTzCjOo1ceRuWFQN3CAOJOWBpSEJpfdsyoNt6VOxgy4l7LkLfnu2noT
ohbU6ue20XOkleV9OFl72UJqMMOLU6uHzgK0RVryqk515hfmi6Mhr2h1kjRMjAFDwgNOsCZWleDs
KeNKnReJU3xutafOEZtiIufQOrMcWTr9I0EPkWlfbcBPKbUxObytquD3CO/NMdp4dcvWk9mQU70U
I4qWsL2TQ3iaavuBFEJ3Mp3rVBmLIQF3S/LRzogUQtoI1SYgrMudk0qEeJ2OcPeCx/5H3W6fKgNM
1hhq+1oyHCsSbZFR5A0J6VE1M6TMgCTb6buCranGTtUIZzPzfVVnzIm2fvAscp8QgXPdwojTdkaM
P4CMdHhrsH1y8NfUYr7nnCoNQnlnv3VTozyWlN4NJfg41+KURUuH4hw3NiOrVuRv9ly5F03uDnMt
X4PuZ0iImxpATuEhuoop/GscIKY+vjslzm01uTKnJ/Tx1ZnbhTSnvyA0gDiwqZBIfIhzor3ojGgv
1fQ5ou2Qc/+BNo11+U3rKG4QGJ8ZuSfcwCQ3+vgQXkOaGFr8pRW/V/DBnLnHmeZuJ6Ht0clvWZg0
QuDaaWTm3ohy8VOlQFnrSfVAazDQUGXuYEvyy8IDRdGaxfoxmzuuaW69UttehjRjhnosaM16Lr02
yjYEIa8Ah+51Wjjm5TH8I58cnJh1lUWjB954WdH42TSAAY3gFPR7ndKfCo5LxVWnFmQmfSPhreR7
aa5tH/GiFrg5Hd9/mhlMQfpeWyJwNd7SkGa0oynNxnEbieYWuRMUw/IQU9hpVreawvuk/bTsFlpJ
tdI1a6VJ3a1bc19V4jZkq207ESsY3bWcW8NOyYu58HDYDEkD6YK858K4STpjP84zZ75Fa1FTZ4LF
AvYZLFnzoVeOwBnpDfQ2X48N8jdcqxGqRoIo1k6q0wmWl5J2oEVtqHLX+xEo0upQk10SlOZj0Fp7
E+eVpRobrAJLoY20LtNtmbXrTmak6iQbM39HXL6PnXsoNNqGVbiDbyl3PesLuwXjYW1fFSzVJ7M6
yAAkl/VmhcNOwh+t5W0YP3fBXiggmUk0zA1Wcy9SuTjZwYA3p700ldw5hbKvITn3+krvGe/Gh0Ql
nH44GfZ43wJldPwQeIzC3HtcgvyrKChLu92GIfpT3gjFuimzjQjlJw4yYFBAuFj267csCh5aw1rq
+VPFkmdojubI5kdcEoKrWR1M+qVhVV4BLMiblSGYChAsYzcVL6VYeW27n2JlKasEkxGGn4AkPmeb
ivDUpUAZeSQnge3aAOQMAlU7qZ2akVolnTZ8Arg+wIn4tywbTzG7PCL/VmjVVrEX7SJ0sBPJhf/w
agN54f/0h17eMgyiP+3Mf5Qbv/7c7+UGmxnYzcKcoe2wLf4YAlrIqQDN/w6J/qPeMOHJ4+Sg1tAY
zxl/ZkyZv0iy8QyV25HfhkPj7wwBgUn9VOP/2JjrzLawjtgmhvwZb/3n2hmxzxTWKmlefdH2d2Ve
MOCAGb/qIO8sipLt+QiE0HGynZH0VxBaT2GsXZqmY3gcHDrMXUGffQIiz1dtkVzNIANcN2fg9Grl
CkvbRiOJT6mBbF/ckU5EQNDI9Tt2w205wivy8wEpv2XhyZqYUmhoyReFrt1OgvwWTmEMk4T09mzf
nGi6cRQ5b0e3kYbqmFLJodmFipGJrF4nKuleEbDLAWc1D9TTAKHTDjy2MUSUhVk+wQQV7xX2+aIP
NzUaUNVICZrwGTumTz8q+8A6KVH+oJkTK/HpyZn8F4YJGwwjh9IA2BywajMFrY5CBbQynNoFB3Zb
2YqL43c9zns6NGDWouh5C4IIZWw97/NEljp7Fmj1MmfZ18ObWte1YvDQxu+XzjtBjKePEXrphGWh
rrCqQYnTuVbmeGcv1/yVpROqESS2ubVroQCq1qtjaivRpdeHapmN7T4tJ0Siw3A0q+LiDQnHFo+c
UZ41agn4IbBdk3BPLny9NhLeWx+80bbL8bgh8i3j8UFzSElOkvIkY4kbLgWw2LUohwQz2bDOVoWh
V2vF0ll6q43C8t1yLlNvGSjkGz9ddToLqZTQpAz0NukBKsFH/N/ErvWseN1bVbbufeS2pgj6BfPo
fVy2AFYrCLw2Qyrmmpw/TcIeOUhqmCt+POt6TzhjLiaAvCKKimXdlyMCMzM6eFTW63BUjkUi5FKt
EpwtFkOxIn4Rer8CNUlOd9GuKtlgdYfzkCadeRxZNi0N1svI05nEdhwWIRmfiulvOPbVK649kmZN
TGqTSMxVoyb6NjYmDyuQevDnwFFT0iM24lvv9XPYDsfemQAIA0ZN64NhRTvPHr/T3LLWldK/dk11
ZlP8TQzrM6nCCjxAMqAi665MhjmJOn5IgIRZaXjwrVTbtQVUhdb6CE0owk6TV5dITxm9VIp/G/ms
brz+lh0zqGw5JctpYkiaqCTVAi7g9q2Sx6iS+F8dc8k6eVMN9mstyC8JZH5QAZubO9PpxLrTgonw
Wjzgpn3R+uA7SgBhab6GIzyOT6rfbBDPvCUGk6TECAmp0piDkfLykI7AwVs7u7YmIZWI/CVmjOye
tw93+ADRcdCAPJsjKWRmwcBRnUlbdfRmaWQnGKXcFyG89ryTD5EoT30hj75awoL3TJiXwKb5jqQ3
mi15VPhuPFJbjfzYWS0peT6tCWE3buAE3wT1Rv9gRRcnzA+qE/LX/67nunzByv78Sx/824/9fjDB
WtF1zB4CybYwf++DnV+Q2NLk6hoRBpj1LOY+v8l9IT5ZeEhBHP5odv+MbzFJWhJY/xyNTcnftQzS
cf/7wSSlpc/cQ10V1ryR++lgSkvKR5VpcBfg6ov9DCaLOSyCwjsAVloj1KSJk28jstOiuffZSrMK
XZLFQoP0StG/5zh+KMP2XRMa1IL4EokDETx7jhK3wbFG9bgBrW+IU9zJU4Ilps5taIo0RQHxrDqP
Sa3Y5KI91Km2sNF3jcyBukCBCMAQuh4fUqmuyvxQyPdcRBtFtrRzJhcsaSjICho8UYXzyURhkZO1
Hdr0EAxmFZs8ZBVG1Ab2wL2oopWdESOuefBMiFTs3nnC9ptQ9/bVxJPPGvEAQP7v3ZFPcJkN6qkJ
khlc4g71sM7U4cZAd5mCq5PDgJfvKgfzHJTDYnAc7ED1Vp/Ks4ZfRkTyOQ5YwbA79qgCB3/XpoXr
KaoLiNYq9LWAJ2Jq7aqf1G0+0NiL8xCCnlEDV8WmbbbFUp2fB/PS3smIB/huvU9rYuT2wKfDhug+
QP4a4kVpkDSP3iWPSY6ejWhkYRvvhnF05I2ueq7FYMGXLtIb0rOf4/SdIT7qW/3WZ4ZL/JyM3xKi
EDC9xU8tPNesIkIXZ0v7ZYmTCN4GLXmxcZxYw95Wbnri8aYMEcc01Z8he5Su0NHxgssh2704CJQo
lrbP6SBjo9N4IiU3AucM7SHxgeNe88dqIWjNZKzvhdEvawaJEkZf5X2rxp2NxoIIrPqrVp0lykjC
+9iIifFc1vna9MlotOvt/LuY3nG4RXZPKrZH+RO9N4gp4tIidrPaj3wX8rBu5UjOOk+h3SVnAAZ/
FYVfXTfZS0PxQtzX1bktUaD0PW7/quBYc4zuQyvw9BHkvfPT8LbBwDbGsM0Ehi1ioD26/ClnmtLt
yNHalJq8kBG8NAoBwYFkb4BFOTIvYoKWZagwqNU5jT8iXcCpzNcxAuLczF9h+J0KQ1na2hu5P64y
C0AcfYsIDrdJtSnAdadTcBdElRvGmLCQlgRTsG0afV2RrTAo+lItiGEfg5Op5CfquHXhh7ji2geS
D10jJP+i5QE/90F9eWpY9RiVg0ORTV/XrwfvKWFsO9ZiN3EL4uxh2JCsugJNjH2nABHuunJlTRWS
9ExnBclI3AYwVMuGbBPEK3T5SGnAQsdrrX2X5M4yjlln+VyOBNGN1Tp4ahDgUBMEPRuffjgKDbDO
lH4VavpZtdIDGpLGN/nM2O0aoHMtswV0jHm6lfAdl7MtZwquFcyhpE2vNgI534sZ3wolOIksvA3T
Yd1n747TnkvGW2XKfAQEAK91q6BMI7TVTOvqxiL82083YwV3c7RSgGXDu0Li2qLMoQIXoXnRxtnp
qlmA8SP1wx+K7RQEF0tpz3bVfmuWdxhiDXhQehJ1tYmC/tkmEDsO4qesnjZTagN47LGgIV2fuuKI
GIWiW1up7PI4TlmrQqPwLHsX1eZ50NTH2uiWNrR7CxyJ0XdrYn+hITsHm5FJPuh7vTe3Sf+ZY7NO
2BKxeOGPz1VtySUqF338LrVsVbF5E/4LivWDTXful+2WhKgVmM9Hh0hewSOusfhFPNKYpbTVHabH
RRFQfNYCwTu491Bf8nIWJS1Ay43QiGivc/dWEFjIZTsivONa/K7ADRjKQ1K+9zh/Mr8Gfr61ur0u
V072hRgQu55+I5TbQNpMKus1Bm6Xeg4Fjnb1Swd7XbcvUAdJxLfQ6Cq/2lSMLP3IPloh1s1ad1tn
2jhMViXjSz9EVgVnug0umufQV1uKi0pj0dA4zL4yy7ovNRY9CPWYCAD+XNowzTX9gwyR28ZmrMF2
0OofIh5REYwZtXiAx7vu64RRheWKatyWFpj5ZLiJk3AThgOxDITXZbfMbdBfIn60JWop6L+d3A5W
PSztWudtAzqTV4wAnZHPNDezoyayu6FjPtkn3cqT+pfQg30c8ndrWK0QxsTZD4RrjN/G1J7y5GPI
+YQn2jHRnbChvAv296kz7D3z5LWF2+n6U5Ernwg0IbEvI5vnuPoeq68qzHn7g2KaG/XFUzoSZu7y
Rl9UHZgrKOI+W2vFyA8Z2CtRka2M6xQjenGvhHMea/+eY5+N6nCdpDcOSCy28BvpdN+lfRlrphT+
aWJMinczJczEEQE5Bzhx+uah77jemLG+Zz2ytjDeUEDo27JsXofOu3gVSB2yknCmJOE3oo3HHJ0q
UWMrDaasN6gVHppgP5Sompvos3PGPZfQwuOD901x06f1aqhujRa0gAmQeAJdA1N3XUODVLzgygvZ
BMh1CeJbSgvWyggkP8/F44B8WvXsbdZ1x1EiEnG2NY2Y5id7hF83QRNCzWD2zdi0MpVFzBS19Wlz
Ua31KRoAWLiwLbHPYWTy13bI2+yT1etNlyn1iG590QuKn5qfnoDMkQeo6cPGG0uihsGipJ6PtZvs
arB6G63bU749IDnCVaLcVdx0sqxefT+FJBApdwYLbqV8deaU+RhZa7kNsG0jbeiLU5W/OajMYOIo
cMlMc9OBipXymqMjr7RNlG+zaWsotyjKmvAhL7onW8tBuSlLPRsX0gr3WnWXcvnZJVLt4CazOURr
muaGmKIOmWp40SaKIvUlr1+MptzMG1GypTjBfCzL7z4fOCx4MVj7yKv2fnDUmmmrtcyuz0GFuh0x
R3iAq1eQSZLAIxYK/IRnFSt0d984CartvT4dxpAzA6k7anXsoEN63/ePo0JAUwPTHyQPq5CsuGn0
D6O/hvQpg00Q3FVNdzZT8c4aqCPcEAEyY7rRv0zjcxTcj3x01GBsTAAlLxJWAVq1ynGjqxk2MjYk
MUM+/35odOih2VLxHv1pp9J4t9k+y8SeDQp6G2QIjn3U2eqL1D+kFokiQlnOTXGWQ9fr7zqYTQrR
uzy4mVfsUvtdyT+6jCgI/jaW73H6xEPKDUQcwkPWuP54n3fHAVVFkxNq0FggC4Eq8SQSzdmPtZ2J
2IfdcNizCVcPTXzwzIex2EUIMZUgc/Ws3Om9s0IUsxLKzop37bhVp8daQNVexs3JK19G5y1WVz2S
hNrjMVqvfXGp5Xeg33NfcA4cQkIN0LUoY7MISIBS4mZrRmfiyFBWukp16Yx7T/0qiEL3nV1isB7a
BwRAlP0Xg4AOvkM+HbP0XcqLURLU4R9qNtmBhU91uCRyo0b3NrEsEzh9jZAZL30jPjyL79CA+gTr
RO1X27mt8soNmvjPo2Biuq/rQ+zZ63quz3mAyBPJgSzUZX3j94/T6E7QlKNn3d6pcjsVd2l1NJ2D
Ne4Ltryt6krGOdqDiaq8uzOUtbDy/eznisVdkbxLa2VOBJpzK6CybOKzQEBBNLod6zdjfJ6G9q2d
ImZG1gQFJLiGIQE1jrkxLDTXJW+yz9BLeo9WZz47PfqZxt4qHdT/SdNrl/zGNSab/eD730U5YNIP
ynQpEHBang1tCE9wpPIuwTFLBkrMANb5cOuUHt1LzbmKiWQeigH3buuB36tsNLZ5MaWEP2muPmVP
0CwOsULq/JQ9lARRB/BW8hG0otCJp30vmEzI0gHqUbqO96WFPnp4se24GzJTew7RYCkIA3t8lXOQ
W5YpC41IIv4Eom4orlU1Ln1wg0rxHTFBUCxuPCZZvUVh4DYh8XRWejVyCOGqdsckm9GDiPW1EVjW
Jje8laa369EzMFcouyLQlp28Dso30QgLRLzH0U4JX2YJVcwptE/DmPO6600RzMsMPiEzcUOREygN
9MVr3J45NpLCh2AyT+MQKdyOt6V+l+blXiqc5EF6BFe3LKetH1brIM4YlJD7opQsHkfoJ1/sNpk7
NgsevMuBU2Oq81PgY3lTSaEIFFq5kAsDWvuyhaQHKwOOOTf3hJfTQbtxXyb3Hbw6EdXnUCKn0mbQ
J/nXx3/uZP03oSxwxP85wcCtHP/f//POP8p9HH1VP0U5/PRLfp1n2L8gtpaScQbERQHq6ncCkv2L
SmPGIIMdvfGDuPjneQb0+jlfATHA7FD7abFvoRJwmM47ttB1DHR/Y7GPU/qnecasc6UUQSbAP+oP
Lu3P8wzPTAfbSkLw1SVoDva0kAkZMsRRZm21qV/rEX0ow3C3tO1VO9qrHM+ROsgN9q99gFCAtMCc
y51s57XZ4ovROEDWtVW+lQ4pR2PUjSjDrGetrewlgSfetlZ1uOy9xnadCruA1+FqiQPyptS3EncC
8PtzrqF80/KSnr3s3BxrU6npq0nFlOUEci/ySVxpVOKZySeACprtxot0npDGs66Ou7yavnWPpaWS
FstGM75tiWEtiMmNHKbqkBrKlUQqHBhwJa2RR3fuOaTKqfj6ozIBfmHLhL17NkKjJaNFaLRmid5o
Ww8+L7mICCVuws6sj7EzU5jC5hwFOqnZo6qQCdb3I3vE+jqa2XDIrN5/DMmbQ2Q2m6LAQlpwiNcF
CQJjX+jLxoGmZFroIglqgechYTqVdlkvvVgDMz9pb9r8WE1tzucygN4wDiqBWob0Xms5GJfY9B9x
dbmVpz8atjwbcsBb3vvJ59APNieGEjOkIXeGZNhr6cxNTaWBBdcBkIMvSoYhRysrqvtosBX6KVoJ
PR0UmK/YB0v1LpYKOiEWxx7yUzNdZuguUUVC1R/s6r7pumclSpmvRL7COAVfnUr4AZQTcNt+xlYE
yPnU9l+jWVcLr4dgKdtO2ckYqwDipxh1wGJK0a91XrEbmfT6aUAh0lJP5LwVbtJP1yTz7iPdwOAB
LFAt+fPsHXYGpML1lPsPgeU/2E3wqkILX6kRatJm0s7EBnPqqOp2MAcIuzzMS7bKilXvwi67Lwy7
ORSJR3A5FrKWackZ8FgJ0VO8+KVib0cKt0mzb0t2GiuyyHLUzmmy5RO29rPHc9lqSGA0TDFLLhy2
Tu1JJM3Jmq/5sQM5OadlKRvdmb5NjMCkCYtDY6R72KC0qqpxjqp6NsN9NcB06EwAgwGuI/YQk7hi
E0/oGBaszbinQqNYoLSGEdBX+KsifTUUwc5OrZlQDHGrRn/s6QWlLjkO7DHau9KZAR5Oz5liUSKG
4GgOLJWSK8zdotkoCdQkNLuddsddHx0bTc22NjydHhJXTJDQ2JluGlv+Z6Rz4oCr8fD5F42G93+Y
bJMcdYMNASY3gtStstkmAeqeKuq8m0Rrgwe1GPjQK/O7nmgCyo4kmHQotQ9ryp80UluorLFdjs2u
0rLrVKAEEp6IMao6Ry/w2jUo5YXSyHNuRmhrY2tWC2evUZ8/Iz2VzwjDL07F7ZAzvcE8Vt2wIAY+
CjZ+USYQ7kV0F4T10ddKAKZsscKS4jqG1bbsZQE8jRVSiAuCmiTt9v/cI+9XDZo9b3H/+8ieuKLk
PyjXfvzUryec8wtUDsh+JioMIVWbuIXf/ST4Qpi8WxIF2r+WzL9N7I1fkG+apDrwFb4+YzV+i28w
fuEr8/4Z5favqra/c8LZ80T+D8jfjxNuNnKYvIz/ZCjpTWIkrJYNmjCm+FlN/YdwDFokZXO4T1up
u8mevpMsO6Wmgk49zws3kjr5CLrzOaPUs6hlY4Vn0Go8VO+ZyYyvbI8+J9hCy4h9bdTwzWn7tZMM
3N4N6oX0aHQ8CYGFLn3u91XpD0e8jPeZUbNVVoxsZRjjNSume1krp6Tyn1OSxtyh0Z6MTvB80Pur
Z4Xdog6JQWMCedLU5LVUOB09aQxbIin2tpGau7ordj5qbwTUuygmh8gwsp2FUwsfBxhQUgB30G5P
oSDBJg8FpHCgUJ2vfBZNCc2nYnesTdMe4+tLptTPeY42b9GIsUQH36JwZlu+9jIaubqK0mQdkXMZ
uAOuUIbOqg0C1/Keu2g8DVOwNz0kI4XP06Ge4/vYrIKoUGqaZpbvPgnKpgnqx0HNoulQr1AK7qqB
Fq4CkDf6I6BBoxTMv+uHSu0Am6meRxpwyEK9t3RM7+BPYCI7O8yp1U1kd+ElLp1y01cUwKnCE3m0
0MAEzXRTZdVbKPub0hiPadM9wv04gnx/rObkt4ZxXdVFJ54MCIvIiplS63nIM3qwigLZd+4aiO74
efeNIZ+RyF1LD6hLWfEg6UMSiOAB3VStcWqDcZtX6r2mDGdItafWim/JVsw3OYgQSNoIDsZNIAb2
w055LzWLysDzT6PJrAjXoFx45JOWZslivX4yo/As5tEqyTuEDMNDgjbIrgPR1iaq0zeSUJ2VYOdv
CDz+XLRG22BNL3VwrT55ryjKCSIG8s5eYzRjt0eSv4B7TeSmxlBO6djIBDX9RT1K14vVHYLNhzbS
XOIrnkUwL7GbMlhHdvEw2MAe27gFYRw8DmX6OnhQ9ZRAwMFDPlDVoVyi8VNXEkNEyXiS20VbpWMm
CejVFNAoHUTgqNs6OX2rouRfkEiUS0oy6jIUEwtTBrI1dWahMrn10CMJu8ACb9S4uAMtdWvI2xQr
OF8LLjkfJlZOR52yjLsRfXE2s2DPppZxbYMywTKNct87hXkpKm2ikU+GrQa/xR3BTN80Wf9E0oj6
XAydulEnp6FIHfZVGAa7fG7ebHtbFep9UxLOh/TgwU6iB7Nv73h7XNmW5zwwD9x7X07of6dO5K2c
tNv5owzdLG+Pja08aXrE0L3Wd6yq8apUTFeciaLGbhKszmU9HtKEo5W0t08/am/UDhECDvv8kraG
s2p+RGXZ8iuNQpY4c4xWnCAJUZuBjEZSnr3qOtoMUHTjGpLApQQzlatHDE6sE6FL3QsxvrjTq/7G
q1Rr7VWsBKaGrE6/45FF3E6yKyVTcfCUJ4XeOquzF2MwrH+wnfJf596czPHfz70LHV7dfP11WT1z
9ucf/NeyWrB3Bh2LlZKl9XyQ/Xb0CfHLLJiGLaIJqGMwqP5o7ubzDQkXWVH6/AWVA+uPo48jTzoq
LR/tGP7Mv9PcgRj569GHidNgJT4LwNFt/dVL6et1UHIa4VosrQeGzzwNidYzqxszt3blED8GLBOH
/lVxtJzBrOXPKFCyg6C8Z0H1mNHYmIa/J5x5GRbVMvKydQwyP+6Ixiyxt+kDKqfRkq5J8h103KvJ
CnsBbb9X7g0F8g+BErkmXrOUiCEtSEE4YrnWxg+CVtAIS39XBiNhYMmHacbPVhvsWVejXYIHgOhH
WIgIVXNvVslhQIWjyC8z9VfpVN/0tXFAHbhqhbUndMzw7Belqp/1gCZMaW8jdtHNgBfKokgU4VbS
E+K0B6x5NP3v1n6uSDQxnAdCN64lJNp0plCItFlWVeDWtnbUhq0c6720jQMaMrfVh53loUWt5TGq
xE44lLsE2uVpfqqRdeIB5BjetgQm1azAJCkcfMRg0BW3ysWyiftVHPn7xEHANm8avLWDASNQq4fS
DvexLm8bPHaDT9A8oUe9OKdRcjQUeY7CfBfk/pbn8kLJcP6T9k6MM3Y0FkKTdoHnuoR7s56Ulh7N
WE/Mv7L+owMn74f1LigRzZzJo9opbPsaPTsn07vQHypnuhKX9KoH8jNPaqSbI8og7CNifO8EwFHn
TU1Vt2whD0tQlSWrIh3auX8Y0xF1vnl1oqvMX3JeBrvdrv0iyN4NqmHl9x319xfaULTVtriUHMe5
oZOnZC9thbikztKaZRLGH7n8rD2SzsPXfFJ2hkGUJCREs/HCVZFVzELDtSNf0gzLL0iqW47rpZGh
wS5U319FlQ1ypBKo6bODb3sbQqVcVZ9AZoJOgWkVUPPIPW39tUVrhAgMiNXAhcv1oMFfrS6Tx1C7
JX5qpkbI7DkJ5NHW1EPicx7GMOwn1QjWjl/Ik96l7Lb+H3dnthy3kUXbL4IDiTHxStRcZLGKkyS+
IEiJxAwk5uHr74Js97UoWx2+960j2g63bLKqUEBmnnP2Xhttd5vN48pB87uqYtR0uTlPfjKE+3gg
lceyjKOyoqPCB6bc/iL0YQ269nGyeBaozweagJHR3tolKeAV0BtCa9Ur2uTN1ABgmSR9ZtAGfWqu
U+TuvV2+I1r2Nfdz15Nd1YTyZBvjAyq4G62OrqbKOdoGQd6C2G/ZrT2+okB4mxoteVw+OkypmxTd
w9Dl5ZWdt2clUwi1siYowV6oMhpgON0+Ti4vXL5OU7NnT/Un5iQGYB9mUaswG9edKw/2wBm3VrRx
PqWIsmdlvODsWFXjU9XszfKx6whhzzsmlFsFzq4Tp8o6d+aaSStsXZKXO3/Q20tpPA7evnK5cGW4
LrWHBFYmhBvf0vM7Q4i1OZCQOG8FR1DTScCICuT8KGP6s6mesKP5o56svOy+q8LdTJgWyJNboLdQ
JdkS1UqNHFkqMiGZT83Rfd67Nx1crmr+5pT0XztEA7Q25E4k5zJ/cCrN17m3VfS5CEFrRLrfs7xJ
ozk02HPrCb+oDVnbgQ0xsf6YTN/NY1D7zEjr8b4eLo3BFVdwU+phJdrmuhX9JsF12op9mgtf6NFT
Vzq+0z9aqC16VAUDuadIAHzVPAXaMzkZSEK3duNxUGUcG6p1J0jJCZ+dOtynI55quEYxzFwXbSPs
spJ03zpJzyMZ7UPv7pqE+IcEvadx/32n+1/1Xy0CssWQ9IvNvFsE0d9esr+Rni0/+cdubvyGOYH9
XTdMksOW3MA/Cllh/AbOgt2cPqlDK9dCjvx/C1nJTg59Ujrespnzr/7vbu4uxNWlx+qxA6NK+zeF
rPFTq9Zhv1qODBwqUJq4H6RnRUjHyVJEQaggznYWgy2VIYHWrpO68NlQWMPQj/Fca/b8Xo8J2Tjz
brJ2RUpkrTWcDXmY0HMw8crs/JRPF/4b+0qYJZPMiuFgdLLs7naeRyQwKFN5WA177zk8kUyNlxla
U4dHLdV29Hud9hvYG4a1awVbp6HYTTsWJYZIinsacszr1Llg2Z2NnnxSlkPYdf2azaYvJvceStVE
+kpxbhnhebNA5dEcoxzmcZKgtWEg4rDa04B69ChilcdC+D7KSwj6XDIixwIbLsE7fBBbXVcMscz0
FDCCqnhYY3U/N8VzC+upt9vVFCFxCQM1+kU+vo6ghehd39vpC3047C2ln7H9ubG6wuWKsoiRWbdx
k0+OOHbTdUPoqgOw6wsXLyROzHXfC4BlBhVk4Lw4tcZOQ695V8irpmVcpbd+62wnnBUEf4OEXFtM
G0koZgXZdouXAUMqNHpzuLfl/WQcyU4mtIiUQ4bGWosTs2Xow1t4avCuGw59vjlEgTZDZ0RcjH8q
fKICSYGo6yVQ7ehUEuIdAp6akKWoutxEMYIqr/RbDO92vNfJbnTG4TSiSreqiGgwiWikB66pwvK+
wfOZlNldqGv73jvRItkQHOBXdb8dHG9fl4E/x/K5k3xXzYs3m3uTaxSH+wmZUMZpoZuri9fKT/A6
kEowMbb1dW0OFOFC3rrZ29Q6yM61dQDsqzC0gMSbkhBH3evWcSu/paQkhVF0dEPjOBtViTGa4ZaN
HtjJvnRliiPvkztVjPpNkJtH1TzbWbdpC+tijeN9UDvHqqmPEkJSVdqggfJtrymmf+goe0ncADnO
A6fBBGhZSOwuwLyTNLWTqBQxe5l5bKrkLhNfqrlIfDOVXwo7vSur8fQ/v5YKFp5/Xkuf3po2wnnw
Vmf4TD66TJa1ePn5P1uD36GHLFlMvwQtwv+sqN5vOm03/B2cTl1pGAZNyD9XVJcsRv5cOgub5jtH
+88FFS0vhRNZkQYxZVBZ/lV5xAPzQ3m0mEyInSZixmP/IAfE/rCgAq9nljHj9pMAmho7gwMXHKy+
3E7EkMeJu4cxg0PNOU5o4mS+kMvGo6XLe0CLpDGa13UqPzcy3tAU2NSDdRMNyO6xQ6ezjbutuE4V
qvNmchiDZ3DAM0Vbv5nWwMSI9cKjWCRRf+XI8qRZ9XHIXE5Tolv1RbmOhG5srcjZGnN5gXO2Aq+/
KR11rjs0fEwVgbUYDZqjNCcxSLvuccr76FKOUeuubCXuZoWjgnLs2ayBhU3dvHMdjCx9jaY1nKaA
KcX0zaArlwgY5INAZpfo0ydLTj3qNEgD6HZ9j8l5iwfXH1i6/LrRP5sxPtuO2Ynt5hzkWmiNpaY+
zctOYuSJeCChOqcz0z7MJP3thR2/90DbHnuulERWUExq53QpexQ5CYzQqn3o6KtxICdCCGYpOEqv
y5FnWscPcdWiuA8ljp9oBtAXF2tTlZ91yea0XAVToOQvqtIENz8dQlKpqfOeI8u5xSwD7cLwTMSt
3lPZcUisDBbXdAr3TiReiJC/R0h+p9OUAqyYPdUWZZdFxECFmF/rt7HjIvDj6gyO9mUaHTIaOMPh
lrxrWjRRrcy+uDnUiaZigMH8Ys7E/RhYlyqIX1SNURIxUtIOuR/1wV6nhtUb78YO3NOQoo6GXDw0
0bdM5M9Rn7G9YvcRnJyTMXkxFKmXQk/8kY7bRoZDjleatY1Mxp0xWJ8njUhHbhukDU3BLaVRjxM+
/4iq68Y2o0O2dKBzMZpX5uRePKmIB3VJ0yzyE596uiqtYUYilgB7yDqUnFnA9KgFZFEamLB1ipVA
TLupL4/QDqt1lpi7zpxWVg6RaRYFXWb1henkKguH0yS0NQ2Og2EaGzOynoOco29aMZeEhSlJLG5M
wJHJQ+aVO+7d6mqKpgS5IPtBWBkHmxuXTZoucQbJmgWBJK4wx3E1dCS54cJW6JOYjaa0UmgGWDtM
8G+DiyIjiNOKwal24dNG/jJKuBKjRZd5JgjEzRUF4JSLTd2SxmzQEGsSuqZlxjdHcqiJ9jhDQR85
b3obEehMZxexGV18HTlO3I+fJi1yJD1dO5oPWUenIve04EZrZmTNSVu418Vs6Mp35omi0DbiHt6Z
JLXQcE5xwmMBHPG0tN9LBYZoqgsQIvG878eJYzuAnCynnC3KLWmHeIzBo6ztOnavCmCD+2Fu3x2j
RWFssXzYSb36n96Ovsda/lKQcf+S/10IFewyfuyPc73OhAqRAynD7DOAff+zC4FWYA9yoXMsgVM/
nutJBKYOYGzk2CZGxIXp++c2ZP/GgJ9Jl8fvQttBnfAvzvXLq3+YTy0bENMzKgWqhI+7UE43DQox
XqmqQA3rGv3K1Nwt1eylzMc9Axc/ajXkmKxQbnataialjGJ3cCHWeT7AawKz8jVtHVoFJPBRtw7h
F4T2tXgvDPpmPchHKOOrqho3KvtUh+9Mmmp5Kctvlf5FC94ZhGGcIN0o6u861toRIFaW4A1PPQiH
r+CZERoxdE44rMskAncZ3Uajd5tDBv/LQeL8NxEaPxNTgC1Dn3Nc19Lxfn7YkJumivTJpdIvjWeD
c7NsiYpFuBEQtKCdS/cOI5YfETb469ddkHI/Tgh/fNnF8/MXUItWj4NjtRoeiwwMoossXp0xMK50
kR3gEa6kKS7/f6+4vKO/vCLLbxJ6ith2HSF4PIEemxn0mxMS3BohrVVIBAPh8dcv+jcQD54BHfkQ
0WoS/9QHUy10KGAKyYQrbzT8NOxJnx82XsMUQt1WcXal4yIK0nMmyquKgWXT+U4BtiohEdC9aPZD
1s/oUwSCyduqPYoEgBY+xV+/ySXO4acvQ8IldHhiDUxQH6g52EgEeryBFCR11IYCI6z7aalrxvjL
0N5kSNCz8rPdAg4pyNdyG7LnbbzmCJPSrzAv0MFPNMtARUGrLNrHOHn2UNla9vuM0JGpJiCgI2cU
8PBgbE1iD82lhQqTWPPWxFnvUyHOv/5IgpXnbz4SCxDeNQei4YdvW2sCbWB2BNybLqUXB37CLHCs
zLuurJeKbwEapIcGr7+n08K0o/EJFubnaJ7/C//zR/Pa0ojgBqDBsQTeMbP/uNS03hiHs8a1NTk6
OCaxUcr4ZPEcW6LYFORa/798cA7ROhN+17a9DzdcGWSsHgF26qZmb09JwrGepvzWZKfv5k1uT9xn
Z1kfbO+OFFT6Gm+/fgMUH39z6VnddRRbDGp+Sls3miZ3hiQbGMai0kfmaQyI+PM3u68fpWe/NTTE
lUsApcz8Pi8ujGZeUk29NJazlXl+xAq9464CgPUyFsVVJotV38Qbo0S0SUiqJg+dPAkPy4NxK70a
psl8SgmqS9oEPQDMOow+c/KtbbWDU76QpcQ8cTJP8XjbTJeIp2tJcavpC+Lx9dU47yoC4IKyy/xp
JKAi77JTqdRTYPSU1WUXXJloCoIJkl2l1CYMu01SEqOefxlicdERu8YZXl438TXO1FdV85jH5anT
u1cYJ5cUJdLS9EX4q+8zx13H9SfEpqQCQ4E0/GShajbpIwszWgmynWiPJHa6IQaLc9NdH7S3PQIw
fLNXy0wihlCMGNsie32n6ZcQLOfo+iGKn5JA205uI5MBK0oiTIMuyI3M5DisikObNRup89kS7aGN
iQGO3G3cZLvZ0DacFq88jzPc/JUsVKbw5nka8V2FxO11b5l7a5mnfuRKb4u6g8t9nJN5EzXYfoHP
pElMIBdy+q5ZW452hmXuD3h8nYibjzPn7HYoGp4xcF0Lhbo5MrcJHs7ee1vAtjRX5fy50/eF+8KZ
1dUrBsLmBsbGtumg3duAjga6T+JeztldCrUo1Mbt7ETYJgkvnT9pdbU3W+eUofgFs7molxFx1Wub
KbhVHnJmUDEYttE4VrTK9AKyNEaajrAXHV59UNE5H2K/Avvf8nTKYNVbd1mHa46kvh7ER1e4OJhL
30hILMLrCddDt19C8aI8PHmgocPRXEH3Y11xsxcbq+Bkb2t17iF6N+6w1lNOlPO8DgkbMRlvUBRQ
A3GKzfCNiOG+SsVXRgYn2YGG6xkDra0ChEcR846HsIQvdmwLu1wjLtcWvvEr1ANiakes8UIv8/Xc
h0Bi3q3+oQmRCWr9u6fURH4YzJR8NhOfbjxU/4oopc59HzzrhhjBdWZ7n2vEZG2tbZ3efJc9CWGN
qp5KqKrahFYZbEJn2F87PXuamUKEKtkXeMwtYhHdUNv1UFxqMzxZOmHbDlOPxSCn30bFCxuC4T6k
3O4atFOLiX8v3tzwqwVh3K/D/jAQgYLAFH9pDXtER3wjOzgNYflUVYgyxSjOpsnIaSaJEKAmvpQU
sXQA1metJe25r9zTaKpr9oK7xrXWlnsN7Wnj6vA59YxITd5t3YJ4jr70DAsrm96bcdCd9kqDhzIl
4Y0KkMa1zshXnhhgou0NRIOLDOK7AmxMXoTbvlZ7G/+Fl1cvZdA8E6riW4lgDbPX0hx2WZoDNUo/
EWEXGimNC2pX1AYjNxXNVjNuOc4ByXIvuXFNxJqZHh2DgRaxhNVbbp0G4Oq15q6EiqBgGl+83r6L
BG0zM33TzXe9eZezC9IQvI0gOlzWl1GIK2OxVpGjO9qvOrD7sH4lrPjecedPQSWPmpnde2IgWmxM
6QnW+dYJ24XWL//LUeGn6Ta7GShrtNWkQ4Em/ritDnEunJDdRXnGToaPDSTzuuCwkFz9ehtZGlgf
NnCIJoBIHDJssX57H84kYWxkuUqBNDgsqspcDmh0HozqepriSxMcGvkt1gsfpjLMj2sdqQZ4vGnI
H8LkvxwclwTeX74VypK/nhzTJLcsd+SI7ErcmAY+Bw0BdVl1Vy1nII0HtlPUxkazQu7568vwN+fH
Hy/Dh+28d70ZGS8X3EujXVEPNFUkpK/a12xzXXJ2TZCcaMS+61yMVN7WBWMBDIcmI8ILCUYJw0dy
j7Cg3hSuzpQUW14lt79+lz8f5pc36bk6iW8SSeJyIvjL0dqoGE9HgnIqm9kW3H43OwQg3TQJe/2z
68T331/uf3pWxvn0n/u712W2NHb/blLGz/1H97L0ZzkguQva0hTcCf/J2wF1aUPlJqmNtqrN1/Nn
X9emr+t5gr4rQ7bFiPBnPW39Zi8ZPBQk+u+/79/U08trf3xCKPE9JgUM47gDPtylbu7Uqo3TwSdv
bFjPHvrgSQ2rUVgb2iw+2GhoOIIZTgPm4Day1afRS+807Mx/uWznn6vZnw/bUho23QPX4OyJVePH
G1EVrlJWJ+EkVug/ppjiPE2dK8v1sCGJFJlk2g1Xv37Nn5dEXpNbnxWRpgVIjh9fU/adXqSNxjln
wXL36i5X5qtnta8NwVn/5bVQ93680sh06d3TvuCEv6Cafny1tgGNxF/4JdwCiLid3XgzUkHdGTJf
mzFuxIQejDyCkx48WHF5MdP2axVPyU1atLdV2q+ASq50EueCRB9eJ6O8xMjc+WDtanY44OkYRRrt
MUm7k0ot33LDdYxTtDRAhE8CqgtaRb/yzH2b13glkHWQHHBbhgGeCYdAWNVtZ7vANGpV0PUMLGtO
GHprnazs0cwRlepgfK1e17fK9rZjHdpUKrg6GmEjmbSY7edDu8rjAl+iHpJyBn8EJl+kr2xvuvWq
8NsAWGGsoscY6MZYqS2RCpAW9OG6TOdVEaChHar0Rc5lt0od6lDDThqEMTe8l8ckN49alkc+fPd2
PQw170XlT9ZEY98pklNe5SPWMuerVyNWt/Pq1ky8dxFETwqmErr3xwLvAiaFZzdLXi2lWVguFBaW
xLloozw5Lir8wbrD/HVf01Zhx2LW4QjMHZmnWVc9MFilt09aXnwOCntj5tN6ij3ccdp7NZT7jpwo
X6Fh2ESBTLAg4NIopTVsyqyc1kkZcmEXBuzQYYOeTOJZ+sTeal27blRE/BNFSJtu8XOcjSL6Wo7j
DMdukpjZcnwuTZDeiSJDS9MRVSI6+zpum+0Ux9fo9/UdL2mtQ85ajDUChVCksJBGypTwce/FqYJi
V2jzjVAc20OyI8oJarqbwEJAuc7hxxE3hpldlFVtx4WKGVT2J+SiF4kSDidtaPkTkbINvhfIGzbo
DKaePfNH0BkYPbxxU8xueoB1XqxjsAqbuF1IEjHecCcI1U0xDXyNenS2JknLJsddFHckj1jqCwiu
x0SFBKwy/si6u2j23lwdDrYHny/PzTvhGOrKWlLJDZjSrb4cwfCGMzOPSDmub1zXKbGrxtep4d5J
NR4DPTrQV+ggAcefTb19CJr6mxtxf4/T82CZT9wGn9Mq3M7Uua4FGdWK8wMSo6MqQFg4uKDbymzX
smsfoay+OOQyWSX6nIFA397DLThybERNI0G59o8DshIjkxc8n8y1ywadUDRvphQRVDho3VZYFfmU
y6h/LLPHcYjPrdLWOaHRcaDdZIP5FA3RVzvg+GnisRKpuwv7aPLL0VuZEdc6yZBSuUDBSzKurQny
BTGL6AGqb6Nt7puowDE5tm9yNgirjAJu6mS3VE5y1CGBxhuHhKwylFRBI7myTCD7jQhpYA5YsDaQ
vnS/7Uwik+3yUecR8sMmWQiK1VfiebEj14nfTumXVrpbZ0AjlgLAICDY56KtlOk+R2X0bhbmc6SZ
z4UkgcmenxVVdwWifh5mVI818S1EfBmtkGd9dNOtXi89KFmWV9IE1SDikR+rh/h6gDO5ab0Og1QF
SAWoVIkfroOahnaRM224tqbE45tuh2uL0n3dWgECgYSAHKw4DnVaDlXkDSKaeQE3rw19sVVSjIce
eeIpZGJXUW2juWtccqFUiKjQc29tgJdz1O/CNjsNAGaSFoWUAaMzaWGV2eu0jzYtN3zcI6HwcoEr
1bHkFsiu2mdzAk6orprB5ysfHkMr99a518l9HLp/gJ7/MY9G/LyDLE0pZq86LW70NR/2qwlpWdJF
kKr7KsfwhZwkcLqDYrWuGvLnwuqGVefYWfOXwkSc4cjov51p//Yd2AZHFiJc2eI+vIPELF0nCvi0
Emvfqqpb7c4JXWzPFld1LuCzl/r4qTXhTthZhHyhdYYdMxvmUnVAT0cLsCcG2LXdlYkgZpiI+arA
EjSlddN1CED1anj59Sb/cznCpIC3CggLDw1Z0x/fc22VicDT4uc63Iapbq9n+HwJVJ2myk6ibO4H
j4caYUipm3vXnjiN5+Uha6CLJFryEoC6Wf36PVnLa/7QQ+c9WUIXS/wig9eP19Fl5te3DYtCN5Wv
9QK2iBVG+1w3862K43g9Th5El4igg9C5EDY1IVN00pux5hn2Iv01hJu8GgLzTnUFYbN1My0FOFEH
Vvokqnin18Vd1GM8cUMz2ffT6FvEVxn28Eqs/Gvnjt+CeD6WiFqiHCoThfGLwegaRzyPJbLaQyzq
HLZuuzaMAbGeti/AU1DJRWQEVuOucMJdn47WPugkMRwRXZxfX6IlV+fDJeIGR73wXfnAP344Ltn4
VRvLTlij7cKPeYJ9zdFnCifMr6mBNNjV7gZuu2sjN/ezjgxKVQAx4Cggu85GzCnthApIT5HWWgZZ
YWrhmBTT0YmHo0vz6Cox6juSlEgtwQZUzJDsFnmM0r0z3QswXdRlv3+o/9Xyx9Y5jnMQ/+fy576t
u7f6Q/Xz54/9Xv3I33DoUmJQrzBNcYRr/Fn9yN8W+QucdiaD+LNtSoI/ix+kKzjkFs2JpwuKHX7m
z/IHdKoEmopNgGgl/mb8m/IHT9sPt9nyChbTSov/4Uew8Yn/eCpvXDOde69FSwteq5rFWs7OyvNu
BonpTR2iPIfYYWHPSbubxu32laZtu8UyhGVXYcMGzGV15qY3g/MAZUdrzBXNydugn1EDs0HE6XlR
oyl37c2Fj6N32wzyaNOzDPru67hwvayBvua9NfKcmcgzurZAQAFnKSKXLkvXtVftYXNU2GNAuRl7
USOkVtFu0bzm5RusxtsycW+MwdkWfbi1aJ4JUpVkxWBwQRfAPSVMBdJI93nUnhVuXUOqc9SaL3gM
9kK29/pQXc+0g+gqoiOOoTucJxnR7qKPBbFIVPduYz8USjyKZNp61qtk+zEJPcNgHkNj0zRU0511
W1LONGm6z0lO0YhOajAVyEWtTSwMBnN+E8sEd4rvOF8xtJ1NjQ9FaVeEDzIN9q1dXQG+Y7jXb4Jq
HZvqmNrXUalvBqteVUN3NZEBazT5tR2WxzQtd60D1A/yqSuPWf+iRS1H7HFVa/vOvRH1LdZ5BJtn
z/7kAJSiy3OVw9QzJB86WvUSLpP+HALdKTkttro4IQ9au051zvtnE6tGMD2mQXcvMWLU5jqU4rAo
YkQPqAyiBKixTOoPtZvclTWY05hTbZ6Ks4sIo8qCtTs/AeVHJp3ckXI8enj0iu52ij93LZa12AA6
xBgtc66kLGvfjV6zYNiCkcrqdp0pEwlhtinLayvTTiFstd51GJ6APbdIvkYAooGssMyEQd086Jof
aKBH47QlYgW5yi6JXJwTslA2IZ6tBDUHwKvIzWEV9CIFUt0k6q5PEGSG8TA9NJEU21g0zWsSaE9h
OKVvHRClyf42iqq2V+UcAxkBgyfW7ejU7d4yzO6QWc5dNn+ZqzigmChQv1Rnw2neJmN+rkii7obw
TqTRJ88K903pXeXNZwEUN+rKL8xX9oKbKGyrzZinJ6vAvFXira8sVPSxd0y0ctX3NqJbkh6LL5EG
vdQK131bYxIkf6Q/NC6O9diKH7WBTBPDz2q59RhNuBUY2lmtvSm4FgR96IV7Lvv8qbbVIdSptRuE
LWOUPwtMDeyqWGUadckCc9M4HXzIGgl52BaHhLmOE1anOd2nc7IZ4/YaL8W2Jg3M/dKMEXoZcJJx
F61lDRSfJ4Dsv7MXUmJB8tvqgH1XUaRd55ZA7+LOV/0S3ePWKG1J93OSEUNps21q/Kl1jZ4AmtPa
NL2XEFXxktlyUygCvxZ2EpicfA1+JRQHy+NpEktiarX1zM8MDOkmXseD6XfI8EFLcC8/lBk6WuM2
zUk5w6kevuYiunxf5f9XNrIPG9J3mSUL+z/vY7uyf/vWtC8kj/zDz/7RyrN/o4NnQxQxEV1wqOSA
/EcrT/wGqhCCB90kOkk4MP66mwng4aA9Hevjbmb95mEGJynMpQXFkf5faTQ/bGYUBwQVmhws+U0U
CNbHJtocYSTtq3n2kV2BkW9AmxV9IDkKUbvOExEeDTbjXmlf3TB7bZzkOZw3moGHqchZOsYmff/L
Vfybrt7vfbsfT7qMAWyL6D20KujwPxzj4trE/KooXVMzD0FagCnOLQWcTqQroy9fKWDvg2zWwXmF
3pXSTFY550a4PIWOZt/UuXlIRfqssW9dlZVYNx0ToZA82NJqXktZPuT93Pua+T0bxbnJNY8+v5O8
Z3r43sv82TRJdC2uiJyOPQc2gwRaFb0FS3RJoMXvQZ49f38xM4g+4XZfy4mwvywsnyeN91OPGHsm
pqHk+O6DHk9uR3HHBI13Y9ntto86sq1hEfq0RGw8egBN8aCckpFc5cqmPcf72QH7IDRcdzNfDzKW
4Jo///4vgW/Yw1MaWhZWVI/XzaJ9r3Dz2DWy8zxKHxy7ldhW+IG6ZodGqtj7E4gzTSuIDGF70JdM
LIW5T+S4zvgqSHhO8TOAZAxAFVm3mqvRRJj4MDl2pk1cMW5knIjLL3sHFD4hMu34mfnVNtmHmtAi
Y21OVgCa5ysr5cc6JmFJyhjVdjV4n2TLDOPAuzDOfO1Y3xsGcvpo3fI9w76dotfKRNVXVAaOxkJ8
1gi82ZI+dp7VaWgDWFbNwOxjeUOhGR5HS5DRPhBzXYew1IKknRbDOblOAKubcC7OYY2VsL4LMpSi
qDGWQa3LoK5rdLxNbMRZLJCvzlQKWoQuofAqaky0rsFyT9RFexiUYnJSa/6v720eqx/Ojt8fN5cC
Dq/o7w/eolX7y/CElnqnrMWXlQoOIUUfgdBmw6FzRP3W3gP9GpEGzLdYFSH59UN91UyD2MJjMdCO
Kp915qTH7j6BSTgV/QlNGTZISUPF9h7STJ3jLF81IiKnl+o0Ih9FW3INcdrz/9LbZnSe9AIliGdn
Yl8KLkNGWwaIgt6Dm+TYNSZrcAm34xyQwD0P6Ubp3ERzgOi6QuvmmzP/eSXLN9nX0F37lHNXogMb
F3hSM2J4x+zUph1Cf8Kh+3m/PC0IsVbcXQNdaH5DGgZfU/QXosX9r+O41/uJnjRekq4hMEZf6CEm
ETJXBn0nBZmmT2r6eUD9DYN/ZcQYZZK0fskCbkuj4fAZKpfWhsc+nXM1Go+0n7lBUk0MyxjQNiNJ
BVyCGl76QP/mmhX+GZTAa8fAzJq5NL16uzgSqHixIQf61dJPCwCziTF4N3ua36pzwdRFE95K8zh5
1sxszt5adRz6Ikwj8vDsS9+Z8U4V4ddU0jBf8DWQYNbpJHo/CPu9CUM/F+ljFzGSnxS8Y5nkbya9
9rQPSETRUeqqud9HfUuWSqjSnSOnN4YYNnC3+uL1ICKccLDPGnDT0hoTKov14IUJudPDpjOVsRVC
brqcKKKxCg4VnOEt0QdH1SdYc3pAadYI0SU2IliiYX+LTidZRxEW/QHtRGTN9XWDUGbowOW5KKWB
Ih47fHI7UvJYUmZrHS/34FCONKVNq93gygVnnV6ZGrISezCAIBdZR9HT3LAKR5cqIfCetcUri/KU
IFYAI2pdRzbURgOSr6gKjuypUSF5MbfM6719pA3r1kmRgVfSfgob7he76bc8nRhox1aDDuH2W9rK
he8Ec7ozmDCsUIoTkELSo5REqw0tqFgpi9OYAmzKFYtlJkfkOzPrlTFvTfqvvjXHTxD/dvPMNiAq
/tYbSG6cpF27IrwZi9tKXCyrP7i995B73P4VcBB7kcINIn33lmAem0bfTHcjUDJf1Q0ZoK3HHyNP
J6Y6Ur6V8sVD6SHw2WVmayqexmwoOItbz7VimXL5tUZvQRgdyPgOowpOhyfBZuPzhJXypevJxDaV
mGm0WGeCx9HTKdcXWpAB2Ynvcse9Q5Ku1u2yFUiBv7rdp7r5uSldEOHpu3R6tozKYxfPidppZeWT
LW3TtWVncEeSCc00OcjKETSDBxTtPE3IQr6p6SKW5yws0+um9h6MPGL/1cH9GzX4CFB3bv3WzXWF
44qCYc7Z/JJ8OsyqxGqB2ZfHebpFInnO6gbng2l8tWPaUF48HmaYGSrEyZW0NaRyd7gt+K7C2WEu
oE/8eDy+lCPmW/JlUUHa/WNHTAfZ7JCzJ65EQk9aiP66c4xhpeS145SYwY3hqXdwfph6IUgwJhNS
Fg0IzPZ9LMLppiSxyOnRB4UQKiS3kB8XEebWBjWZ2zp72EtLujhwJu6jNUWHjK2DStbFiGhxrsfH
spE3pgZVQlR36NYv3WhDAmwC9txW30LD3efpC1HupR+PHf5jbX5PhuItLpvuBhJbuTWwgFP1qsPU
VNd2dJott6Ne5wvEid5GxNebDYoRSUF56BJ72iI9WKjxBcWNbr/BzrD9yrmkQu1VO/IQzXyr3WCl
6xBT2ZrRYc6tYh1j/CwwMImGtAJwATK/bqviPSR36rZ61UHPcWb7/ZZPV2BNOSb0BSSCXhOYt6p4
O7YcdYxSnYywOpRG8t7N6pxq2EGCYeabluQrVmxJdgJhg1uj6B/cb6EcL9ZUPAesU74S4GPGQq1V
EQESj7R7vXE4VsZBtIYgc1d5dHirksyYTnP+OL/1RrwTFsTV3vxKgv3zHKr3QsV4f5L3lr+MjIik
Cn/Br/di8ydZOANxwxUu519kWHRUf9yKE89u7Rq6HZJFSkWrg/AjUKtF02tKrBfFfoxW13kKbVDL
xVTuggZ66ZjQKzES9a1qE64sBJnMsB7s+f+QdibLbWPtGb6VVPaowjxUJVlwFCWKEmVKorVBiZaI
4WCegQvKjeTG8hz0/ydtu9tOVTbdZVviAOB84zuEz3NR2csKUJ/0m0klBUSdSuncMlfPym8q1njL
Xs/WbYbDvcBgeKm707pQWgd+IofPKN/0ivCoZkYHgPgTktD9QG5ljejd8Pzrv0H36N/PsWQtwgXw
dIMNsybr7B9qESPInSjtAg0gHcKztLjOJOql4UsGZPyqtG20NSSAq6/dLWSOelFY7GkBiKebXnVk
tUQDoCHoA2fRWOpZfZ0qKl0saq7oFjClN29VyhTTbbrf3LufQTp8cCb0jAl13UYx9Md7F6a0s36N
v6ASSEBZ/TGiXLQafDD60TosGyhLjXID+ebSTEL9zZXj6vxYxjkGejIgASzJKYAc+v2zUySJmlQh
cbzvFSpZf0I3RkMgFtYsJtyPTqkDwDXbFIGEZDUM4WdbGC+5lX0ALH100Q+iOkGTfwBI5g48DAYH
aihRtpLajm7/5hbFRzoanByD/OIovJNmtTe9a0okJkN7e+qaZe7xjwEKrJiOKWtsqy+alGFWiS8b
4eFL6AHRYIZmT1a6ypxm3zrxtE0Ld9tRNmGe0Ha7CqE2EJpVvUtq9eLksM/MeK1bw2uAg/FNl2To
VXrGI8oOwZpCjsTTsK8Sq14EBjoEwRel8R5Iyuq6b/BsqxFtLSUb1NHuUVi/adHKR68YpdQGxfOV
6VThlixUwZDGKllBP7qCVJwXUKGoDVDoYbOMMz1g0JBedJV00Utf1S9oztaQaamSEXlf1nqPforr
LFUr/0hwvKy64iPAwWzhISPruVbIKF6J1wO2QWg/hHgYMiXtmqBd+cnbKJ79EVJc0aXNnajqhzC8
bzyDBaXiCEDTJh7oMeF+4t+XWoHm3+Shejy1BlrdIEq7Kr2NMr1ZRAVIk+5Nz3B7bCcQqXWm+0sL
9O2Aq049xuuorF4twcsUkB7V0S1pvPgduy+5XC7yuQPJ1WaxkEH+WLsMLpdJUGHxjWGQWkXaKilC
BjTR5qOrcSVxOgPv9REyA2CwNRIg2qqWNxjhxAKi9QAytyu2KRSxxYvS21/xQKflw3Y2hHXPOlyF
shsgoB4COdkVygB3vGlQTkG/Cqb4+iOPAh1vghhRwHIuOPkEiPpC8kWhY8HkPd2M/X4042Rje8WL
rYOy1wAAV1ExPgZ91qC+AF1Ox3bljyP3/54esQn9lhcjpXbY/Mf9l83p3+RL/u9fff/H+j/mPwef
+eq9ef/uD+usQc7qyGpifPqs26T5J+NI/uT/9R//5XN+ldNYfP77v75/gFtBZa2pom/NX4yI5Fzj
78dLX+L/+s+/w4nJ3/zHcAlFBcmekioI8Hpmlb//wYm5yBmgguSpqAAyd/rzcEnVGLv8z78QPf+5
KgEphjagYZMPDZRZII/88zr8Y3TDJfzb7bOUZvh+IQdADH6xx77SNIjUP2xK6KKjpu8xcoux5VZy
/RHB3kPkoM9m6cURbC7QfxdxOpekajfOaz+IJ+fgDQwDIofZ+zTheVmb4i1U+3s4s6wpxABOH1RO
USIi75fmXcE5wtuQY4IALqN6FirCwoe+CFDHBIJSeD1cwZhZQ43Hl598aUSFpXN7Siq6TRzQvUVs
o6Ft1OLJ8/y73DlmldTULmTGU8JN7pEDgaMgZmiR68wiuGOxuiwUC2mCCDiyT9PhhRCNa8s8xvLb
uaNyGkdxTQcKfK/xnwP5lUqnOAxK/jsOyE9pXEW1wgP4x45dt9QfLzISm35ZGJTwvrodR1JK3pao
a6vOQW+oYBGqu6tb7UaMPlKg8X7onIOTfEl19zOs7D/I+H97x3+uKfgwFtaFbOCYTqEY931iTGMV
tnUFJg/EDrOwCEcztFeWo1rgT+B/SUZGi3XOZIgC/7ZA/j3oy29pan+hQf4EmHMxWpC9KTMmM6Uf
nYcPkcD/qWxuVUEFxdpBAI3CBiX3f3Mlf94fEwUhRkFZd0EqmCoIyj8PZ0i+ttpF0iTJYC3ldUzs
enelJdmzD+GD4Smar778AhEO9GKKLg5y62mwZz9yTZ3w3RqrTRXwQAeA4hah0YO+L14yFww6Kf+C
ps/VRn0J9E3Oyq9FA53Ncb1w+uL8p1DxFzPUmWj23QhVfhNISFS3gBXBb3//TTKkyDGEA62klibK
rIZ1dFprmzqUJzE2UZ3Lx5vapYUhoWgZabr9TseKxCWNxHsw6ycQlwdEBfHdSvmYrkbpaw5HY9Ck
DwonE0j9w4S/7RRyKGuRXA29OVv5MTb1s6Xnez0qz1o57DWn+0zC+lyq3omFzsnqSMGtfhzqb07v
3rpFb9018IbWI84fYQg5BEEiJccsfUKoY2ycnV7yoUZDoOT0CVDp5ddX6m/BrIyZJXbgR4hl3mUl
NDClXVauuVTa5KPMkmuPBsYozGNY6Ef0EoNp2rWus4vc/AzI5Td46hm58f3N+gPHChXPQSbhx0ZE
KJU+EIvh0Ch83bSnInCck9Pn+7g1t/bVLZpHoUcXYuzRG51Tp2AHgcsN4Qv4ipyQ/gN08LfH+KfW
CKipRLnCKLNxUvnxFEsZauFlXBQvsbaNwOe5VtYTN0OpnZNPFdX0xjZqsv2vb8bP0cNmQADwxnKQ
1SN9/fjYTp2aQhUdmOK6d7mWbvzC3umBuE4KDHTX6x7NvH7xivjJHsdtlVJgNVhNd92q1PRDaRHu
zYHlVeqfQiW6RD5nse25PAE0q1UVgcSEsDWhkPrrD6791A9wzIBZScafDi8YzfjvIkccpYmDbxAz
VIUz3qV7VfV2aR9d0HEYgnfFU57KKdj2RpttAbCsh4nNe8INBNZ6sAY2+018mafPoTxdv/50Evrw
fRomo9Pf6Qi5gCcGofH9pwMaoft1HEy4hNi7Tud6eE5/MwXRNmxwzsnZqvp9ocLmTC9txGAKgW10
1Z13ZOw2PmEMG0hxQeJ9aedQzkL90lakTdsq0HVlaCVTC6yhQw79yI3Eg/QNcd1TYAOhiQH1Du2r
wqy9UupliGOopdm7MrB2dhVfPQZXaZzdANk8q9GhGJ29UKxDrX8oQDwbaG+tFl7wzNg5QGtaJbho
RJYiTtdemT/6Wn1OE21fKoiOy3wt31bpUeMJLsPQng23OI8Z3xeFWQWVwKugr+jr6GkyXvtO+Yiw
JwpaZA36+jz27unX1/0vngoutyYDMWGYblUC2P807E9i2ww7j2+e1AyPCXUHq+4vldseA/DEakNo
HtNyL6NMZlasZgnLpn2p6uYlHj0K7j6+IG94lGM4+XV+/fH+4rHgiPNgUDc41s+nXK2aMs7oB0gS
wdpIeRpCmfGUilZpRDckZITjNCNhybNWDM4OecyHgj4Plhuht4YjaQzGgynSnQxWqYv8G2am1MSl
d4586qDE5ADmsTiFbou/HcezGm2GnBC4dOT3gJDxM2GGNVp8cQdpFxjb7Le9U6LoT6N7jT0qmc6P
NpWHloROlTi/iPwpe7grvPw+yc1tXGZ7MFk7NDcPTMWI2rySQCF4UTHDaRve1tHjS5LLes+D4S+i
CwpgR1EgPpMcqjTdt9CPloZSnLOIH5I/UNOUhbb6UAXKHVsFilTLPSHrOvzmcBo/sRgIHZLBwCzB
skgAPxQdRSuawdDAR06ZXDTW1dkxP8YQxHeX07RmInvNA2lOxMYwTKXzSAT4vxjOWPKRAAY4UJO+
J0fAva2rAjMWNpm2dsyT4bNVpxUk2xqEb3XuLNSxCgXXoaZXN7FGnKl0ro3C2rGM3ugtOT+YdS1T
27hvakh7o+6epDuOr/0m684c8+9SHl9aghn52iC1GEN9fzLYMjhCSNYwKNR9NlAl+qI/uOamI82y
mnjEfMFQg8tYdqv5BsIdO1ZsSxTV3qcjCGz0o/Gvisxtm6FxmXYPUVn/5oD8JXiWPR1UFx1ZOOvH
RbQmigxTCg5IqjO6G96Uuv/AxX0P73arlc6uHrMTs+kGZrCv/TYZyhv/0zVChQ4VJrSIfqrhRtcL
kAqT0UMWzaHZAQHvioWlsYdIOu5e9Bqr/ourlXRRh7Yxj50AQGQo7ME8EEG1qr34uD3SOJ4SqKml
4Z06Vz1StZ80L75ij7jS+u5WPu2/jixy+vX9J6fnJKRQUDEfQ3fj+7vblpEzOWbBJ3eDu24q+rsR
JOhudIczU4nftBwz3ej7dwOFR9KddYIt9Ky+f7fIHccGJjXSZvqnb48o3VK8Mz9EyRJ3ldY5BBpx
VfYaUE+Y+1NoyiJhUMuzUjgnmV9MbqoRsrEZes6Ih7Zc0iVPVhpccea7YvVxCb5YgfqoOEQaW/1i
nRSX3MZJU2X9G2vEul9fwr/AZfCtZFCWkof09bLi+FPuKJ1EBYYOlh0V66M7lmh/V+k16tFC0m30
5EwMYYNcR6SnPOva0KyFQa/pimPp4M1eeOAOfv2JdAlU+eG28izisePYBkntpwvtiDyxLc7eUuvk
btl8MiJaNNglsAhKn62/6Le1fhs6yYc6kUTm6w7dmCznnK3Ie+tHyNyB8bW27Gbd1fRIrtOdkfiH
wuWDDwjqHPAxsKg4mo6mz0o6HFtvGeIgNeVusssqHvlyuDUVd8umloBnIz7o2w0c/b5eFVjJgKdo
l6LXWAjHBO3e9Fe47bhrzXO+Qdh9GWJTWatJcJOa7GRyFnDr3ix2oTC2omtuTbXB69tV39nKXXQA
FktvAsoB2e7DxPcFPUjeIt4bSs0iqvdhrCegHaMOpPjoHGrZNnaCmFoa1EeOX+8MKFPRFL/bdfY1
FpaA7DK8+Gn92JZolMWYEFafffvNOthpZmNlnnrIMl4sE06VE/tArfHYUbO9b+KRBwu3W1bpbpjM
dInk6TDDURojKsDyRdeweQwYEyycjo+dGhz82oF4UIOaGZgQfM1l2CyMN9KGtrA6HhkTeQRDR5jd
kg+QZbYvTv8SHHtWpovGb+tVXkYXe+App/NAn+tkpsaxsgtvWbPrjAvls4dYb1tij7XVsMg3TSOO
isdp8xXlXaIS9Lw8p5LGBBISZgZnK2zOYq4KunrhTzBiDCO+9tCNeB1tXZrWxVFscnJ1ntv+MQ0v
KCU/dEhBxCQo2REm1NVa6OxkTpgvQ2YYrw63c7QQWUALk2ipKneF7R8mxvMR5qSTrLVaiFwAPr+W
VnjNA28n22LA8Yta0fea7zFcsjED9D0TXAYnq6goPgrd2FYToVVek9w95Y6GmLW2i2o5HaLQr4Fh
2jiuQJk9w+84AxdCkMLo7pMkQdMS+ttcygGG/BRz+wRdZ4dQ2alneTrWgHcUbmRqetsqnA5Tm+z1
jBw8lQSiKONQkGCKOjllDl+rgt7o9srKUFKYENT0i66k3knsg6xghyHZKyBlFQAQgM0+BAiZUbVO
o25gT7lrZCFUTeFVKWkaFQrlfLzN1GQXYB+wEMqdV4QxAw6kHgt7q0Zo82ePouDxUZFGzrLgqVLM
Ne3P77pN7SfKNURXOTbSXYuKFIbD97GubQGA1BMLMdF1dx4V54BvX8riQT53Sos6JQyaAXMgfaLm
/HVYozT9KaxJqgCTM5XUCcldztf+FGnz0tRgEkGyVBOmPXpJ5JJPhkdHJvODkbmnxIr384hRK8yD
fCRkQ+IH3o3Kjp2l+k6tkr1dP0xj+ZSkPBmlPT2WhbiXyaYaTKgUWniYy+vIYUKXdA24i7w9tbXN
RFHwlvrQ0aZCYCxBCG3SPHyyLHbknXDEKjLclToh292xHNKUkwgf9DqaFoXGCrcaE1wPM8TcUsqE
JEDBrhp3fR9hDS0rXlFTtIPmAXQW4OQln/NYYMECbOfSkwObsWywXETzKowuciJIyDIwwQbsl9AK
ool8dZp87/rGDW5WQSNF4PkBWbg5dHDsrUg1qnzZAO46dZzG7mV6w3Ya1+HEOzlAZWS2lPWZFZJ7
R32buC3CbFZoUY+j4lhGpK6ivfdQv15F+a0IFHtZoZRVcbhan7YtHtCPA6PqkgwtTmKbsWvoIptH
pmTlaCiEIJN8ocjiCOjF2bTw1DL0V9h/bMlrjOMx274rpnrjNFmGAGNzdrTsXPfuMXLwNfbZhi5k
KZDMaVSJ9WWlrf/oXxpdWpvFN7ajcGrL8zzVlFdKDu5SxoAFrc+S0fZjlkOGFxfNas55ad2FkOQY
iEklpfqsNu5pvkUuXZ1PYbdgLwoPsS5XVtnemoL77DJSFMYte+O3IU4u+bgNguDY4T7ZWERILSYm
V95wbEp/54oL9uNge+XKGW/IdxfxiHRKHgxM2hfZDFvhjmKt6MbTp8Lnl3M41PmAu2QEAVU/ulSC
hQsIro6B+NAh2WS3VPIbc50xhrBvjIqNsHyIaxTelwZTACENuIyBSyfxgso8xMRPnpC5rCgw5cvE
KbZXJKQ+qB9gJ72DcAJySYlUxYK5nv4wbwDmc5JIdidohltWG/B+xRdVjtiBjoNDrvobFdD+xOgv
8bQjepuHGKFDfK2ecCbYafBkVaM6RYq4VQfr1PKsqfTwsucX8gzCjHiPXbZqzhs4mXM9ffHMCg9Y
rTorChqE6bl3qlXEhwXYcBi98DZHRHDKCLyZT7BVDLCwZR2v5xxTm+FFhgKhBajZzoKIJQ1hzqOT
jvsmwSN0bmXIGSRxMiBSQ0ZZrueTkWXRZZTrC4S3QGw2nyLQj4Zv75SczS+eLRvhE4AAeBiwCt6Z
XU3L+aFylWbpUgktI7PmiZSz5fnvder3blzpU/iQjvySvMQZjA4THZEo85AF9UHe0D4q9YAbHwiw
9lCH9rM2BlcrlANVqJokGbIiMeRUVS7CiNAirWehcRo0nVqLKmGS2o54OHDH6UcBWqJqJp9nO/ef
I+/aavL5a9lGl0CeNIev3THjzWL/VESIZ6S3yGN+K/UENzrWJ7qECoyjc+dG6nXeTXhOg401C/wS
f8Qw8r9obStu29TYGskoMzBxocKzVAMZZ6nw3ORBy/wAul3IlFCESKg6mn/feqm31QdDgUJRnusW
pxw/LZm+X+2W2YUw+CXuKHS4u87kYRv5pJGSn3UWZ/Azu7XqqtQH5HDcf/kqPaiMBfOkx8Tmfsax
8mmrAysHzImaMLkORoIDNiMjhTfSa9Kwc9S18S2uyf3z+VGU4A1F0k0vW/i+jleotkq9S3i9g8Ms
gaxcDOmSGuvs01NEg/Iea1D4B7qViT8zaK6K7oDbryyYssA/yYEFUuSfsoFC0uoC02yVOkhr5+BQ
UOx0E+NTjig6I9nPbb2H96lG+SUH6y4lVTe52wCLDfnYWZJqb/ODTnKR7V+uW4eIPYBeiTnepmYK
s/bFq/W1rOKsNr46HS2IPAC2LvZTYd15dXTjOPFtPBrrlC4pzGgrVXEx1fg6ovwkV33fqiA8p82p
NxByqspzoKbXuvF3pqMeht57cOP9fN5kTfTPXqzSUcRNXgedvxr0o6rz0CA1dwDTdjvGq9Kliukc
0DAJs7ypdbFIr6nWgLicg1Rfd1px40/QKxjWkg47TqtqoK8Yja+pZaEdpXM/qbtFpb1mKHypVFwy
WMUF9y4xuN1h9cpCFS3bdHhCIHTFIAsNPLPGPkXfRC7wMtJhkKD3W+KwS2Od+uk+Ih0ktbnXJ0jE
ZDuZGiadyk4k6dXL8r2WcQKY8g8EoO7ThKBk+/kSv5OjrHfLqXweMmpFE3zW1DTFJhQvjQsyYyqT
dRRIEa4KoUqtJ0sNrVgixor3FR5FBFXUwkTvcY6cV2Xw3CW7G6zggwHUju8dRNuI28o3jiaM2RuL
1FxZlbNVi+whVIubyDbSDfdxnShqtEW5aYL7iG1Hydp1rVDC+GGlLXINOwgMQCXIM79RjOJNl+7T
qQO4NB2T9xHAoZWh3xPzqFOvk5F9Yw0m3DEwNs57bOmp8pB3IqXEgI1G30Dl3gukZb195DihuuXQ
g/hgOvIaHVehcvTHkrSftf6zGacHLfPFeojGW2FXeBHHNS5yqnPnNF271nzmHSKW2uzZViuG/EYy
kxZmj7+pXlQVss9Iole8mkiC6A6zkDDlc/26ktR+LmMRr0ORRaqykAGkFvefC0k3aeI+QhJlKYeR
U14+hujdkkEvdYtLisVgy+EqwiF/sUmEv3lzViQ/1bGOgUuSIxmJ9Dg/ik82bSVahHmGJcS1wbLz
9RB38IgG7QqsI8HoCl8YAb7MNzdhZzjbWqFE7DznHRduxtOtXZ77qvS2aaK8zyMnVCHASnrUkJqG
u1AxIrPmkAKg/4oVNkWvmF3eyhYxzMQurtlimIB9Vr0OES6q011IrWgTOqqOr20iH6FmxXPrdPsx
GXZzbcrOfVlh8a4pzXleKw4KHRxxctunFEiybPJ8SifCioU1X9EDSwty0LVyVlNhc8akCa0Zi34Q
/n6kf82z+m6y6MsVc9/lnIxJTv/xHLs6szt0sZzn0kBaZSTPV6wjMIjGTciXzZFmaccgBTgNoitH
wrFlRQElcOL18oavGbR7q0VThVIoT8m6mez1hCx6q/ixs5RnOWaNW2JcbJ+i2KTEM8sjOoG7UBPS
uBcwgMePz0AFQbxP5RjP6shGwWAflAEfCUCGh6QPNx7hWBnp/1qcfVae1IJqitex4Z7FPhXaqA7M
H5diyO/1kDRu+kSpmsJcBNkXQaWnFh2Cg+FJtukj0Fz00Xdcu7OPYriPR7keI/nfkpFwiTsiSkLV
A7ILGhDbGyDy2KVYt16KoHU/+G+q0B5UBVsIB4PRtHWXOMdwSodMTRfcKe5IASZDeNrdELBNEiGQ
Is96gvTJ5p554HIYNz0+56hVAQuQqW4odBCEaDzLnOlLmwk50Ek0rImL7m4GW2N9R1WRR2wgQX8K
lFMWY4gwoyiwRiirehUEPCS5WuydGtuJzNiUFpvkuv1IIOdqDqRFqyIWWSmybFyritUG7hfOTZkS
22ZIttxc46rKTpMPGo9ZsbyL/VysSgCjy0g7FdTBg8+0SzVo2wyM2luRnlGVR22E0mKZ5S5CKuLL
/MzFHuUzxHAQA2Qc+bJ9Qo1sslaIfW0z2sFWVvhmwIZXbpmzXr3zsh6dnugi7/9Et6v6AFksalLm
54ccxYQlW8X9XJSMclCAVR1jn5B2A+XtCrfVBdQQAR4vpz3o1Ys6khcmMFixLyg3sXNwGYzMdVOp
tW+BXQLflLWmZfKNI3rHFSoIS5aXssrSJgbyAPToA3iHPtk7fdSskhEXdCut0U02idG8+noSUbeq
m3FV6jhkNJyGZdHA0sAd9iCbPhW1W5QmmmelinN0b+pxM9n2F+/cxA0WSmXoLJShhrTc6GKdjV8G
Af0SDbuyzqpdlznHhgXBGtoBJCj8liA5gv7v07WRcBEnOgRD0faxZd+ptAHYFmUcGJj8aqGBji+c
l7AMyyXEqYMJLFqT+OhQIqVReWQCJ9HTpcRRJwCqK/vIsyS9LfVPXSKu4dbW0JmHcVurFfRJicxu
JUa7nXg2ffNJlehtOzxgPLlnbnXb+iGHWOK8Y4n4FkC/bSDgdm41D3rXkNnG9z4ZdzZgcVHHYpUa
UFUigOR6+WRKXLmZ+PeqBJpLxDmey6xwb0n2PdBMFKgJu7lh3xOpd4YeUHx7wlg4EseeSET7KLHa
Rn7f5OV4P4b9VYn6eufqJiKN4OF7iYwHo/6C6A1WJ+6+k9h5HRB9KtH0PsxbKGLbRuLs+3B8DpBg
YreHgGapTe+OROWHEp+fA9QfAewbLiKm2pi3jEtgV0tUvw28vwbmDzkVZivAf+0fDICFKjkBAnIA
JYFYdZIv0EnmQBYXn+GoE0TqWXyaUEqHhFnBGebMUQ0pfCZ//Jagvt1lkbdBzO4aqOaiHSMYG1x+
HaIFi9yQ1dwtig+4S00XJw6uTm2DaOUYNnG619k+ZAkCsrT1Ba+vx892VH+mNUEXXOVji/ixnC+i
GwXbb1A+B4sIxTQnAiwpZOUv6/LCdnfcg/vY2dtyDS2bOzfvgO0QZ5M3GO9vsjeUiU422E7Qbov2
RR8JTy1y9RNSrXF1zvvkGvm8scYsrSh1eYjzfd2Rb+JnuZWRs8TCIBxrarUdnGKTsy5OTfvEuOCl
16u7P357EChCkoJYk+Vz2QtnkQdbT6iuWlNcWa3uQzv9ZmTsCBdW7n5zsuYs5zSBUjz9AaHjNdIB
RFBQPo4JatQ017JKyRDhzt1y00gdAi6ZnlgnOYCTsxIA4o81vKgqd3cym2KFt/NKwc/xTHFpJeEk
jaLrPGcdZKAaqKszhqwSN+Oh7rNIUgL9fO1bTXDs6qU+bPKCS2JPYj//a8l8K9Qdl+aZplyVw4gp
P0tWthizVxZJJFTbePTHM+CyU1qiPaK2t+lEpxgGW4lVkcsSpWaLHcplKgyIpZNgle1N1iHma0SO
zCETdxnrsUVie88x5ilLGXHlgDsDsUav6Nd5IQerKb0tjMFJcgdRwcQ3qEcYKQiezKZcCSXLHv0c
Jo9kHqJWKnHBmrLSlJap3RiTboatLjbQwHJG14IUifcPkzMSJt3ShJW36omtXM4xkw3gpyqLKpHd
JtVMIrgIc/IMO+oFiQGAQ7KXqJtcAkyi4sapo1VqyYhJ0WCZPPassftWoxLgu8gmzfHivUO5kjPu
lmtyOZ2umnjPDnlvNMbBduOLbPQGh4ZKNVayq4QALrOxfZDdmyy9YrPdBzUOEkWxBq+zQf6XiYfL
lFC/mL5/61XZVeOjjTx3YqBUDGv9SHV/NJh89yOYMiisQZwzc+IXZYabnOAqi8aOvW0STA9NECbU
IIt5cCbHiCZ73yZI915EZ5uIvW4Hl0xCGufxnKOfbDO5ZBKK0Ku4K+vmm0e+XzW2utGz5k2faMqj
WB+pYFZzmSYvQFt0SPHv6W8QFHBPKoTZqBgeBgkOmotdhIbOCDDv/tgkmePwKNrnMS1oQAJVmqlH
x6hC9o/ZAWNq3hwl2GVlWRAox+Qr03F0Dx+0sNrY1WfQQKxNAu5cKqXmRIwfQDaw4SBG6El5Nob2
Vp0QSOOBrmAMDTZVHpbIrJTxYF/ZTfEE0ezZdVag+K5x2xwoTTYxA9SmCa9p7EtFY94pCmiPOWsW
Su5CdDdzDzuvG2q8LFcpj0o2xbd9ZL/S83HmJGcuuEQS5iEE6zeGf2tNH3yuIvMPRU9Yut/KOCAR
jfMc0TSCe8WpcYKyT/OOpGYzM29yAKgwIBjuxYCNWcI3MWIGIcPQn3prg0TIWQ6VyPxAstjw+EFy
JV6JtewUoSK4DLNRT0mpUIS8UELlK9DlqgzVrDxbYeFtLgY5PfE9hFbMJF9OHULFsYkBicdccOFY
ykfWwG2NA9qRcmxyLHwgyRaJvtCGl1wynexxnlgVBnujEvLa1ywZDurEJZs7/RnvCCftbCTmG/vd
TWmwIO5lFoi4V3I/lS7MJ0c0Z7ynrzKSzv+3bTgamJ4W03HS+IIdN08xlE+JXNLKAwzpB4nT84cv
ozCgfiRMa7qdYuETxMaSySQ+XcvQWTPnuITwg+DU8Ja2QwUfG1wMRX3KmVLOKNSk8E8ITGytXNkp
k/s0Ztcqsw40u8wDGdJ7DKeVvnqS+By28Qc5ZpbwwR48gCchNXHdXXI1RwOq86JlNDXLNkE9FmhD
s2FfscYNz924SnXS7GIf6Olz3/fTjRUpn07JmhaOKT4rjpKyUKU8jtXunAIZXUIbNJMQP0s5SJwT
V9qJp762Dxk0TCjhy1hrWFrHk4my+EH2gkHGF5wH04EKGTgQ4z6iNWa/W7rEsZJdg5fd+KF6p3eo
O2Ps4i27+Jizii0KRjyWG0CnGijmwaXi+OkiBs+bg8BC1Ux7tSPF2uZ+dqda8BKiGpoj3re3AdJ3
NrOWTRu4F28o360k9zZl7T74wgjXEDP0Za0h6xE1FhsV4E15ZVIfDNS9NYNPuY2b63i/89ZIO8qT
zwOE4slrnmZfJQQlcx+bVp1HyQnrgJ6Gr5RFyKR5+6hIGfAP/nMmOjjnMRfGxGQbwawWnyLJ1I/Y
j4Zt+OHBq2E9qe0kFzsf5fgFyZRlTjsf2MW49RHc7OzBWBsjQvlQmp/A8CvrFvWQQDoemSGGgKKm
KwZHzUsi05fTtjIem7r1XM4oOrPd1Ag2g45u14x/1+5LRSCsbLK/BS101EzraBcsUSqpHRA0xhLd
lXzlFcPRncaz6bB9dM0Pid9Z+/rnUNHrz4HChom1nFx/31kUMzNnPJzu2U3gaCfx24SIYjVpX2l7
8RJinboSnrlsDMixthahXr1/ygAMUP6KRV/lDWDEWl05nfuly8sbmdPkfqqI3qR3ZyGRnmTLYqm6
fGRaJjcPLnKSCvzl0/ZOee8hBJSffZvjhOjMqXe5caF5GqLu3Y07b9lWxJYZ7tEOybcOfmMeqU+w
q4EQNHhgYZPLYz8eIVtRzHTiak/F1nYLmlaFOy4RYVrlryPlmxdEj51RnsEPwGtgs1ur8SN6fMsk
I4sbk81hQZmyM/IXZFrZX7g4+PXZPnF48jTBnHsORmNwOwEBCFuRz3PWWCRHegK52JUQbYMUz1CL
35CDxEC1D1bWv/c+s5443kRxf2zR+kERgQ+GmzCcJdhj8l6w+j9LPFgMnOymiUG3Dzn1vkijFVJo
X/UEyTNnsj4jTuHK64qnWvjOMuoBHHTGm1KhEp+nTFGndFEU2gCl3T+5w/CtMI37dGTmFpnBve0F
kJxV+pKCDnGexM9PRTtqH06hPJd5o240+E4Be/qV44Y1g4ZqFWYfZaIYO10aFzduj9jqdNZ8eOpx
xlrPrZRkgXc9yVSFkVEHnX/bDdMDuhkpOwob7AbumTdVNOzY0dyTozaRJ+eGNXuyFjipbqRSBVS9
qRrEUwt0kBZ6UGULVV71ycQbJMTrssJBeN1eUp1eJzKsSzHpr1FiVkuzBD3QPQA8V+oH3WseTfCl
0Dv5TyHX8WpF1S2ruTnxThI7kuNC63UgJTJiRFshNAo1Bp6xQwEYaRnUkvY5cLiNic48Owz9s9kQ
C7GgoAdSp1PagL+rudx0sgZVqoHeZvUG4oPGgJ3PDGYNC/U6usUxk7elM2kgDUhvwkCpsIVBh8fe
CsElpGl9ZHgjuGHQwogPmSbOiF8O23Hq7/GK6BmMCB+hT+/WU3Y2IfYmqmCOIT6bMisRuBg4azVE
bglpBqcDG4CcMzKDaI+FwrOo8LOPgZn4Gput6+TVKx2VXLSm2ONHY9Qv1NF8qktDbvLE2owaJo9U
dGVDZ6oSFf5YPmV8sZb2qYq/VI73Li8dG25WNUJyHDOpscZOVEqo5g7ynoHS7C1/BNGiA4eMvGUe
+ZdaN4/UOFuRAxYHuhCmrHBo21dRIPseWUFb1n+Tdx5LrltZun6VGz2HAhseg56QIOiSNv2ZINLC
e4+n7w88ZaSjanVU3MGN6DuoGkjpRBJ7r/VbCy1QSrGbxmtWqVwbVD4PkVPMIR/+7HHgc0EmFOMg
CujXOgw5b/lGRadWMCIpeZytSFKHKtQfnuIZLptlKDXZ+XiIOCrfBOzPIup55GWhXhqu32F4wOXy
NRMsOs4/P/DpzStB7LEJMcTtzIZ6ut781vLTTe4B/ACdpDOJeZvUMKgZCTmjyAnC6OQ7RkTAcBJR
n8MB+nOZEnec3TrrO0eUMmRP2XCXz/rV20+LtBk9Y+MBYS2OVpa7BAa/T6Z6TM3qBbo/Lhg3BJ+7
iupQ+qhJWSVYYh6dL7ZmPgRj/VRV2SclK9/KeA1jbk0b2dAqob5yMTSlyae6evVphjdSjyrcJD4E
5Y9ejnVHkXMa+Lx9FZQUMqbJfjYI3wS+MePM7UVoU4Z4fxGI4lwKKadyhUuCvJYn8hQln0HBjxlX
bpIUSUaDYmKpukm81Yl318jToxZJ790A8N9ryreGgOEGgTZj8Nlq2sYq0wcrqk66psE79MqHrYiD
mA1Rml+ij6kG7rj5c5DoyrtUdmtT9m03b5EFed4XYRHK6oZ/5zkHiuUpjp9FYknEJFimeoXiVlZk
2+AzjfOdXyGej2aY2PYdCsKuWc17FOJAmLC1SrwzlV8/tf7cLqF9Iag6aS0vEMCRj6kye7vpKMqW
c6It1rdLPRjEK4vguqLXaKnMbPO8jKWCocCQqaCfy3i9oyICeol5xn6+j/NoPSsmaDfBlSZtoi56
zDKlW0QNh2mTcz1YXfnUjNW2TMvjTU91m1Nu16kls8JKXnXx5GmvV0noxrM3z4ujZ79+rTskGSVL
y+29MTr6reiDvGh0Tuh6sbeVaZfPfoZB9VbENF58WFukUBR3J71MciqivBmnJFeRwD0ZXVVOHufg
2T+VimYnPdxMSV5r7gOCvQsyQtASBnPfT7dJ59M/owd0WYzXMuG0FlTaL7L+Y2yRMwcm65aEs4gX
M9qaYlbt2VzojeQ7HmHSjKc0mtUcH6HWYgoPUZxQBr5U/IwJIxuIAO74vCn8o9sNO7J0hXKBqL3Y
pDjwOZ351brprXU6vNKZlL6poOYIBGUmvUEHOatnHt6K6nB5aRTeNVOyDh7+X6iIqV3nKqlqXI2R
BmrmNfCTks9u4knVC5a+DB9wpwFuCAhdRHn2/FebNV+AMPh5DMrHm0Lu9rRaKsBuatLB0oqvSOOX
6vOWk0viXCIYukkfZGRKty8e5Ppdg6SfV+emes+84WnKOgevMv+tNedbURlPsEquns1nJkDVbSPu
Js5B24REYFfmyLiMlvoxkciBbaEczKconbN9+JqbMj6bx8qKu5V0CfJMCHkcrcZciO0sTrPn1IRZ
kzGTyNNM5qosZhoj/FIEyAkoonY7SWXy4F6RYJyRLg7nLsEhZ8+ix7+myW7BAL+KhdGeIw1EU6vJ
8i9iL6NguIDFG5azurxrsgfyLFw6K/lEzsjGDNoLCrIXs/9tBgrUmAtKKfgnIy1DLT0trAbMiDMw
hrL17PX36qCfCjW4B4w1/wdK8c+FICx9OLBQf9Pwy+/8RdtMPfVYERcAyWrmBymVNjLgXZNYW+Ds
o1WyKioIX3u/uQg9ffRsceBnELStP5RegBBH+pppd2WWKESl7+ZmtcnVcp+Dh4XwVH/94ur/SiBs
znZkVNjA8r/qvnXZM5OxAbMfRfPuGU43z9he773JuYQ4lvPHjCkZt6+U65xvQqsorl9uGOBN0z8j
D3HCwcpYNAMVNyknsRv7LCUiZH7SZnHB/D9vViPEpaAjMdmOxFBMebSfVQJMFu8Egy6lTNnd9Gg3
GcBMJN5m/bj1ntXp5zbQV88ZPAXPEpPW7YM8H6ByFDabAnlHxDzUjcUPuX3KKmaWv36tcD//ia61
VXhaUv5srBB/6kYO66pq27InrDhOnGaoHhU2WaZE3c/2td4d7TD5pFqBNUvX9h5h924XIl4Yi+aa
Ar2CPmwLA96FLZzDVTecXoIUJc6TZFkIujY278YKeJ0SJegrO7bdwjsoQnaMvuxWyiy6lsX4INUd
6fVWb6K/nejcIdF513fJWWYzLHrOLVi5puFHVJ5kEhXjv+qhRRh++0BxpM3CnJsLn550voworGQF
nwc54n2KhJ9rp9NWqUrZKSV705B5BD0GRUlWf1Z3dNzTYDBJKodHpsLbDXxABGHeDeGnt+VIVas1
9GDriJKdJ6jML6J4UMG0KAwFb9E8k6Zp89n+UOeZvMvi19GW9/OYebOH3LhcpZ7FoyxDs3rtpue5
2WTMlgl5ZFZFgxw67AOwp0189QvzeWZwPQX1TGC71NU+zQQeMvYHeZIvBvudq3GcBar/lLX8Hk60
YuQTxL5zqPXpapCGT66n9+Ur0lbE8fImdJtRXb+PSZmdljXHPFeRvp2xg3lhJLa6XATfYvYSxDc5
1zyWFbK1NWJrb/euxvCMuGAfzUd2NE+1M3irwZ5RKh1/xFTCtX4KgVaVP5Gt2/ZAR1hKeO3tm27+
OnL1bo5RmFQwdlQqfs6r1tHnNS8x2RN/U7mYOewS2nN+GEulvhODtYrmrSo3MzCfPj6UAhCjJvsn
4KdzqxfLMhjvDF88VzZa9HqoECfDiw6MSkb8JqR009bds0p76vxDZxx6trvVLV9X+vKyLBDVTD0F
JzVJp93wYVY5D/TcwFbzOkTIm28TEuvFdzho61nZNJtP59W4wC9FUsxRCN/BVHoKTKDZAkZ79n9q
FQA5FD4XNG9vYHoPMlB1xbfM3ybZuBYpQu7raoUOAQXy1TfCb31+/2Z+ZQi0y3zFM2Ms5K68zvLq
2REVzyKhmWFHlmeL+tqNa4G66Kbuuknbw9S4lDQ2SLL0pZpkhSEOlP3gHf37YWqMQ1WJi57oKIcn
jb4F3VpwSpzbjJijVFefOita3caOWRkvFO5lTyveVTteFgpXFMkJ9LkRw9UDF6VcrrPwMWzkQ5vG
97ctRR6Q2wjpTdIwi2TE9uKuMB/GCB9l9RTaxM5xgoqeDy44ZAoC/WoWfJJuw/EMZRZm6WQUy4Ge
boOcbYSWEnq41aWwwDJ+ojmltfE1YxfU0ldl9ncQ4tsu4ikIh/C7ljn2qRk3upGUUJunupmTGbpR
3TQyyWJ6xNIoRZ6baSUnd++fUfZ/+lmhYLIDbeOBz9AALVrSjbl1rwWRgCiDQnZHdSk3ZkLwCs+B
PF8Iah9ufbn9uOFbinF7pj+I4fEcCLJ5bLsd2//fxJBwCf2MKNl+/ud/EDo71z/bGM/+Iockpqvq
q3rPK/+/+d6/JZHIv8loEIlstYjGx8eIzP5nEon9m4HvGCcsoijGAs3mj/hnaLsiDMxNsxEVanfO
Wfp7Eon+G3URiJnmH6kZsv1vJZEQYvLrdUspAKZyHULExFL1qzpKpEXUNZPeLrV+YGfCqYzoTXcH
WmckhCZLuTI5Bc9NmZLdZezjaaTnL1oHEAx6NiwLJv/ezKlVl9xhcBuMTKEhs3pTAwFFImfnSX80
C+KZi2gGYvBUL8U0HHwj1TG9OPWE2A+hfVbn7hjOFZQaLfIKWg3jqxryk5ysi1FeZaayAmK/m6zB
FQb9TuW0HsD40LY7XUuLAVit304EndfboC1WaftisomK8SOVi6s3gWIqA40HWrqV8/JUh8UWrdqz
LF1rbn6COZzCmtxBNIEDNODmkUSsoLoc7a/Mhjg9akPxowBWGbr0zW9HRigF9L/j/1TSp+cOBWko
twAt6AA5inKAzhEOrivocAJME0/lQPBVIJYG9VNs8oM24WVIyAowqehcR8HkLVv92e6JaWwHlsvk
JcACMEtsZyOR+tBr/VlY8UfWNN+p2nzGk8XVRqwoCd5xk4JdoZBVk6XB4imst8bMtvWUbnuTYLJ0
Z0KzAJbe9Z7tBpqyL1J87Ki2kkhZE3lI/62+E6VYeigTFaU9q7W/GRE2KFFIchRBaC0h/RR6yMnG
l4ePmbgr8y+FTmOrGnmzOa5CtXWmvHht0toVUuKYZbmBFFy2HJIclFtb6ddUnV79WqdV9WlCSGFL
r7GWuxL0ckitIR+JZWTtPGQ3JVEKNRxT1OwFdslxeNXy77yHmGnpER+XSehdfC9994Z6bSreVevu
QyQqtQZaSlWtUgzrnpxO2gLufJq8gv5oSMaGZeLZE4J5CJqnrp2IJM66GHBj9mj3HtgKPiY5oW3l
hy/ra0vxl7WqgcymzxPKKp2IMGDujdbilewNtx7VRWDRxNh8cvHTekQQaVaviukr6slkUVJaPkvF
yTv7pNs7MpphI6It+DEhrJkzJ8rl+RVlC+4+2tIh2RJ1QgG+p3t9qZRfuOGXpnLqS90tTUQFxknN
iVHwXpt6uPPGzlXEiypwsHTFRh0Y5eI0QtWB+FvRd1XHZxeepwnkqxEKsqqntaiPSovExHwdw12u
tWt1sPdewjiC/bXaULCgZtPV8v2XToMGaPh8xcPJHqy7NmgcQ02OXnpUi5On5Ns8qPeUu4F+eps+
yfZ5lK8ChPJBdmmmnhtv9jNQYJA/qrlxUGp1o6sJ2N1dPQ7u4MeOAAjI8frAx65KRNFTVi3sEQlA
1r0OkeqE03SuDWWVsjTbqfSjRVQHIbOKCvmrS0DCSrVbk438nU9AyX7Lkm1X1UBADXL0ANmQ70OA
ZuGmyb7biJD6LrkWMWGnFU7KXKEOzUwraHfloLYhgYMqlibksqn/mM+0BvE747PVa0tLFU6YKI4O
Fh0mZDFSeVlgzykAoHN7trrmhK5FL+WssgYWsfSt1RNFhromAncxg3QtdwXFL/qjHZrfdoDwyEc3
o1Vv0PkHb+bLY17P3gDAR40b8HyUjuLFRK/qLQXD2DQ5iStIzTIaN2r7bTIc2lr5IhvpfNOvEks/
+NUrhUzrXLQbWN4ntcs9+hNo4LIT1rhaXvtNdIzL8jCN0Y7eiRNmvqU3g2AhTWdvcjTXIPlY3/Nj
PMxnM/+1Qs1CN6oMeZP1muSMVWK5dk1wrEzUntqcVOk+GkJXCrN7rQvu4kJ/Kq3+vWjblTlM934F
LFYqH1ktrSclcvKg3MeS+jRpnWtO+Vk1PNenFLqUs33kR9vekwkiJQRS1c+saD+QW1YrNEPIDHQi
SCWb0SuslxHIvVDHc+YPZIjnK0m057GAywg0QoHLVWpe6dyl+KF3Ff+YZpGb1IiaVbFW20dlFuI1
gzMV3z6pr72EJfcilNcAvMDyrSWcWgUIZNjszWabfdkSH5SyQoVhlivaoFe+kN4pp1/13bitsxKJ
efqSW9WyUcbHYMqRoiK/Bn7LHiul/ZG3ilOWSYLlIsa8SjTccEqi166u1y02zKQLNkOanflN34E3
uDV9DqYCP6n3p8gsn2J6pDsC+DIdCJZRuyf3Qfj3GQBf5wE5Kd+p/DjV5rOWrCeeP6x1ZEYAVXbJ
CU0JukOxAZd3FAONMhk+PUVMsifTytMTtt5UL71dsQ17BBHLW4uJsFOeAW7dmloJUsVrPuWT/NSb
XFCT+kiw7UKX5G1cxzysxoNCaEitTqvEq8mgDR7Mtnd6M6JH3txrVQwNXi3RACx7RZztmV5KD7pJ
x4q3kSP5IFvTXT4mbmtVK4G4SQwyYpii/Qkm/F9PpX+Iwvt/l333L4ZOGOi/HDqbry6r/zxv3r7t
H8l3hKiDM9HCg29zDi/9W/Cd8hvkqm6Qz4l4Sqcq4Z/jpv6bdsubIC8PuB/X9u/HTYUYTxNs2tAM
Orb+rXFTk5l2f/XK42aVdToM5hn7FjX2O1OpMEkFbHVsXF2abvpSQaSuPA1h6iZe5mqDtaOXEmKJ
B4NWGO6J+ofpNxRe3sc0dadOKFO5R8quxeNPQk8pvfl5gErtqujKYmoZPIONH8y+TgibyVgOnFII
a63ghFR4jYvkJHK0mF57MpF5yEGx1oMUzam9jRpOeFgOf8xXsUfTY68eFS5xi9Rl7FBkNSe7AZtk
hqGPFHYcfqA1eCgcK7DcLFfeQkXetgm5YdNOmVCASlc5ee6q8a7UZHKdDzrnuj+AFhBxjmy1RqAv
h3hGxLiYdOlF5QnsW39tkL6scTdBBGzEQKUnqSbMXhiUIX+ZN02dINPx0SB8sm8+RoTOJro0Zikf
RMBLL0X77EveOtdKFNA6cip/XfjEzVf6uc67XTflm5aqMg91nBbU0NzmKm6Q+QY1ffXYYiivWAqb
fgGYOZRVrpRgEEjFkjqqlV43q6BbV8UhLEmcuk7lveBSUlfIJhBGnCW0bZN/DnigoT3Iggs0otej
giGIIstwusOKcSgj41utBpZfGZy+Sx/g1X/EWXqPsxN3khG4/WDigg3OQivucgAKapiQ9MbbwfKX
maHBDQXQ17Q2vDaFfqJdPlj04iPLPgEstOQYz+UY/n0dPsaY/dvh3jC0J6vJnuyQ1qimnBPFp9I1
g4pa03Yde5MFwg+BqTZMMxFzZKRAOQ2s2njDvQ2mhTuujbXiPzadj3e9dcMAwTv0gZpQM9lXe9bz
RdQH60q5ygjiUjGdh6JaWtIP+JpF2dVfCWEG6Zw2q5+ArddqrVMLh+ep4AoVwSGKm7VJFEg9Bejv
arxGheKYEX1Q4cHuRLqcyIiVsNs35ncxjo5lGgt8YvSbg1UQNlqPW7kvXW+SDgbNU70cbYT+Ope4
dap9JgYEKtxbjR1oX6ghrCTlyqjAQMd1HAX7oSz0herLRxJm1oKu7Co11nkaHUv8DgFO1JRuLcP7
SKyCiiFjmea+E0SXgvIdbyLD5IrdXyfHqjM3Yfyha1+VcRoSzIjSHHi9hzezqQL18EvZE/h3uw4g
wbynIojdQPE+cx9XRcrWNRzJvlgRZnVnxxg7EisTSztU8ep+RPTbp3Ly6KfNMY3YXNRw17QNRUrx
CjQVROyzN6gg1xHxRBOFYK5e1XuT2H/LSta9BKPo2XOgz7SP9NqRo8lJo2CWxzmFdNBA5N1akvNV
bXvlUnCrim5ltus2lVxEsguMOAuCUZwysggaaps3YV+qukvXpWJvZvMl2ZqupXxnRnoiP+bc2tO6
8XoHvucdoRXNBOlxSgZGNiphE46sVoLBTjGod9zUQbOJqxMft4LHycySI1nBCXKolU2QRLJL7Jek
oaEY7XJVNc+ttKxq7TJNNMEIL7uLcEsw63stteNWJX+YcbutpIM+CtRlCTlHFYWrDOOG6qoMNHH2
OcVHKzaW9lhtIAUPbWGRzEh9MQtNOL5HY/TcetKVsWj+RMfQT6PhADcfefH3mug+o87n5dT6cRml
1ZZsyF0B7Cx6zB10G7cpuaOiP0dG4LT9uEZHhGiZWg5J21cl9Vu9OBJssKLxZB0qxqae03JzCZRh
crUq/BmD8795BpiTGP4CeEre/K+k/voXU8D8jX+bAsRvZDPpROYRNUSxn8WN/o/8W1vTBZgUFJpJ
KA//5u+ok/6bjn6ZEkHdxC5HvtLvxwBBkqoBIkUYI2z0v1UVKP6c4iOTa2HLMr8I9o6oNcaE340B
raKNnifNOZxAM0QIHo1cuFoa7ttBubaq5xJstgihMaKS+HVaNQFdlnrnJtFzlGxr2gsSmgJV7UCJ
7HzXHXpPYpzY5PSsq6GM1kdd9tno1Om7aW4UBC251O6s+jPMiXlIHojPGn32GO2lNs5qf1TS7zgs
OOvwjOZXRRlP9DdwvHeXpHk22F/CHu18oh1ixS6XY3nE+xXSCwYxwjJS7XADCfPat5+B99Qzv2dr
LXwq2rWtnOqMx10z6k9LDj6aZGTRjXPcxuKsxPHKHFGpK2fA9WXqvzRxudZYixFxo1LKGSTA+vtd
ET5OlTiEMby0nq0ldNG2dPDT8N7w8zWK+2PrZY3TDdcSW74cBZspvE+h0MpY3BNDQa5t69a+/cOY
iM+pKCyy8+fS9IpTrYttMjTTou77g0LB51LzivfcH4ldM6LnkLwgHb3k7z6v55+s8v/J2vSch4gR
//M/tD8Ngbz79ow10qE0J+L+kmvCCtvWo20zSHXyPsu8p5xynKGmndlOsrcEy5OfCf7SIfohY4/k
JlroE+Nhkq+tvLj4Ql8VWmSs/b7cg7Ghi3yLIP6TEfmocvBZqr3yUfbPSrv1tVezs7H7t4gwSb4Q
d2khnhNEPo5uCL5VkfkwLLvE2GSNRl9S7SEgzNcq1QeV1x7AGP5Hrp0n7I8zsExtvX0bw6E4Gar/
+OG3ERXbHJ79Uk3k11LEbofOV+HCa5uKMM/HdES2FCcffczhiuHaz8O7QhSXgmLAQf+O5HXg3/XT
2YwPuVxvZP1Tzv1T4qvbfiivuUqe81+/Yab1Zw8tjWv81ULh0Sd365c/WVLITMobspQTmiBUJVmm
VGy1ZrZulILwaFDFDBMsZAZanrjQFmXiLzlFUKmA/BTMaiudsiuSU6GdAodyNaKg/eXYUytS4EFn
QQ22oib7k3KXimraYmzxpqcI4Y2XQGH3T62l5HkLY+gWpjjKpSs3hCoA5ikgaOWw7CcIq/mssJXz
oHzaxOkWpeRk1XigxmNbC+3BbvB1VVQqtQBIXvCg2tMmTZ51IyPLk/gJQNs0LPGZ0OyQfFfaXa/C
Bqb3pUn7vIRIN4O71BsonKA7ET238wo8djrD6lIo1SYJ5T2q0F0KVjPiMUqBhoayd9SifhS6vxmM
YWMqR3Lr7zoYUDsf1rre3NesERUkoDE5VS1tYlaOLDgjx10M8QiPdhZFgcSREJTW+h6Ti6JNFF/Q
Akk612ijCrHHVZH3W92a8U3KBCJXljm1PIyh5iGljlRr9oTgrRWmppCVX4C2lyHtN8TI9nJ9oZjY
ictunyCYb2y8odlUvDTa85A1i3zAmWupaFw3cnOgGTKtIN12CjLN6WC2B89zdf6TmD5qc00SLzCy
qg4OERL7ogzuVFW6s2pzntrpVFKis2K3GwI7qD3yPwLYEsf05MbtDAb7Ks32BAS4gadAVIN8WxSJ
ljHVDMjx6AriV0+wWnepJKDNANKr6qU0sk0cZm5vPyc4WqmY5rxK7EEnHdLYt0lwMHIb31LfnKZQ
2kiIwwbICbpNnGKgkmmObJoI8C0llGMRtHeQLG1CqTVZhGDP8kpurZ0vEeqpV8auMPBg93CcRShz
mpobNbGPah0ddbVeS1TJLsJKwh5IXpGdyQsjGTdCMhwpeQhqFt2skld4xlH5ieduzHBKqOvB+KxE
e2gqH61xbqNFy08dUZTo1iaWRiy+vUx9DufoSpHiByOanpEuH4oec/fQ4fFvOKSKddT/iPLJbXrz
oNZfk14tu2pfATkDc2fYWmuHlhJ3rNV7vPiu6ROyHeD2N/pTF9/3EV1683aNulk1ilUQKue8eVTj
i6wHK7lGhKX5z0kNMF52RK9q2SqydFw2DW0SnT6ssAG5GpIlWriWaoADS7J3xMHthImzxFzlYGXG
Jpa959aPuT0Kj7cT3R5ZCyMLn94hlChYunxD3ZhM0lrSr8OQ0LIuf1NqnA1KqX5YlDhRXILkrAlX
uIwc0kGR6WaHYU5j0d6ifFtxzuhcuRNUdJR3zwTZuRVhKwqlH5pF3xSUrheo4byCqRkXtMaeCKdj
Omi8eEqtY07/m58Ist/goDRPXD0LlgJrwgt/PBRqyKTymOT5fc1LFlmM22EWfY4j5otqcGTGjjTo
drZWbxtveh6NEiWjtm60Yl/X48qs6vuszdctUve8eLD94NKI4tpI916hbErjMwsiXBH6A2zyo56W
G5RvGdm8LYq2UvuecDdKEykQaXyn08uqJx16cfQsZfXUt8Fd7ec70bJ9hLVTdkxMNjhoV1IpFQlX
ogxM66VVGbcQMytJc+NGcVW9oJdZOwnV53cUl85a+Dx5tp9uVWM423q/Um0QWWJVJXUT28oFDgE7
pj73C6O1qNIXQcDPNiaHA0dXscq9H41m3M2lZqlSPqWyehr0cedp4RYH0Tpt7AWJe3T24Fr3vrUA
Y29N4ghC3nWZnmVbeq5zThhV5RPQDA9DrGzwRvnojJu7zINvqWkhzj2yxVLrrfSz95CyNa2sHkkR
eG6TiJjkQHJsKvICRey1zD+1+USTLbBHbh+SkKezwpvXyfZbKbOpaAmuH6re0C7rww5/5EJHsBrm
05PgMsXLSjhSetX46Od+e/aAmcreOKOxId+sdKphWyW01hWFtdOHd03E675tncjqvnPZP5WGgb1J
ce0IG1GT+g5RUSurPmUJpFSgb4OpFxi4i7u0gRD0lOpitFwbXLMfbVicJik5GODzDf56newwQYdg
qY24lEzrK20Az+rZmqIawCHFO0WrCyXMLvF47Ztoa42Z46ss61RtdgqjpYQpqlqPKUnx9ZcmnQYR
wPPiZMCfN+ls1h66YpSF9t3U3JEQuRnkZpFIq8hoF4M9uJYqXwZDX9us3LAOBExMHNGFfF+14WNh
5N+K7dJw6Xag05PX72X0LooIndy6Urq4bORvMW3tmnQhnTyFuSZMrOt+r1JkWPmrtpPwarEZTsUO
v5sX4gxRP3ETrgreh0H211FMeAL61iRTHIW/OavYFamjnxNrxvR9lug2SItRJR1G/QrdiK7YKlQ3
Re0eaNfALEnTwkjaR0uvWzPfrvtiWiv1hooFEOl46+vShjBJMIh9l5bLquXvj2Y5LHJeZoLkEEKK
DRBZEvQWKSZ6+ioPxcEH70j4aRaIJgcOJ0zKy90IssBKjwDJQoadm4x9GoqFhfJP0S+Y61/a/Lkp
4qPZyc2S9jv2g3Q40gNoEGVGoVgkF0ysiFRAgEjHlB49KbpKhjU5mkFlosrenCtHI0juWm/MMTJ5
j2x1C72fA+hfZblwZGS+dATiD6mAaHhwmvAFIGDD9r6tQ2WdSerZECr6nRM8MKEl567QH7HtXspM
bEaV+Ciqr1tI63JIT8QUbGy9vdB7pA9XC8GnZBLcAw3H49tCVBIFsrdNAKXM73dMsnRzyzsv0tdd
3u2tmvpC3Fd1fFZ6ARTKBZvR/fZIws1oSC4HJ8aHDFlQtTaqJ1bTRdek+xTTfC1/x1a8h6zbeFnm
yPHXJAOBjtBjseSqrQSWor0OzTODCkE4+RHn74XSSkf3lLvCRpeF3drJVcjMsexmjz6G0mI/EM0l
GM+KyZoRGemUap+xR+9aVa8GEtnxGaHNTegwU+/NdJXljz1/Y00jWuRxLyEMlk8xBJdMH+2wC3ro
k3UU3ctCIk2vJ6UKqnM4xbQyBd2zHp4bH/NwrzpSeClxwpaev687IMMwOwrzTc39ZRIlK5G9qs3V
0IN1DphGW+58U7Q936MtPSO9pw8TEO5dFI85TyXVeS8qJWgmf6LKq7ktwfy0juZPgW77RAgHDFO3
8hgmQ7V7q7AHqfYA+MLfKL6Zjx7yaDgaWnlthk0/ZGgepmsfVqsGLrIskofaHj+bCENm5PsGkVrp
ajIgRKGkhhJL219vGNqfZCiGMUMLrINMXQb9zn/cieTaHHBNWJiwRguq1+uORZ5TvmZWC4P1L7c/
RfAaV2QSHHqx6UnA2opu3KsE1k+iBd5mvzOUpdRs/EijxVXKHNsv7lXEcl78JEUXTYvvzSYYsPQ9
tOM2pH9sTAhg6cfR1Rn5NQnpRzZzefF3NxS7cCovZua9ZUJ9Rph/UArWA0G51QgUXHbeq12cIT5/
Mlb/bcGEUGah9R+F2AaZn8QII8WWZaTYf3whqgLlQFOrPakFyUtb2+++Kh0nztDRHD8T2Vhh9Xlo
Snp5AoG9DOXdJY6Q/k1kazL84CrNeq71QCbp6txZxzq7jkHODcSrOp47kJUkhxvNCAC4dHNrO81Z
if/qqfsav2UuNhF9vwyUxrBt2WRU+2Ilr33xOKrndqiXGBwcqyRTpXroNFYh/5IgElJDgiKUjy5c
SSS+2Yd8vNRYRyYCZnLshXxPWnlLvNTLOMTnMOjrFjwnlggq0HwypRuH1klXr4sFX3Nt8srxjU90
KMRqcAoiBz42utj33dzLTs9C/0iTxXmgyt1rnwRMiJ0Nq8y2jz1BLaH4qJqE1UsjieQTZf2iHHc1
wE7BldakzSFN4oemYiFKX+PgiLwF6+eVG9WxlR3EBIodY9ObilsoFa/lp+FrzhjvMn03Fv2WfBoM
HaZr98FV1SeECAQt18opR6BD0HZ60KRh2qaDcjJjnEB//ZSIPydp8eGwFfRkuiAEGxTuD7BZk45p
mzK3g21NhzESF4IqE2lc4Qw/zYJkxBCkxtRObP4PFUB/7mK5CdU0TSHAi9aGXyPf9YpgG0/jN4u2
uupGYcAX6KRBhKuS2tJakV69+pUHexfwvAzh9Nza7qBiGip/xMa1JXDl9lL8b4V1DdVA/fe7d3tu
T/ub5PD4ltKKdvqsg6+q+vr8Bdf9+3f+A9cFwQC+lVWWPtX6Hb0rflNMg9p7OuIVBfUgJ+jfcV3j
N1nIM3ZLcCmtlnPr0T/VhKaqymT54303Vbwf/1avmf0vcCKcPbSuWbIBVPTrBzQkJHSKZoWWaIZg
4ffKtDDCCLevHHBmtLNvaaJvRU+sbmVhSmo841xUwoQACMgVSbgV7y277uDOrOZZUSixkTpKyNtC
QvYqCkdtjwb6FdStermyGYcb/Hst3IJTt66oD4lMZLPx9l/cncly40iarZ8IbZgd2HIeRIrUSMUG
ptCAeXDMwJP1/r7Y/VxZVR3Vfeua1bYXlVaWGQpJJOH+D+d8p4h+V4KSlCEbT+pST456Uz45owZp
aFx2iXUa6h7blwH1ada2fWfctSx4mzBYj/nbbMrzbJUZXtzntMz3CJIs0WE9DXYj/WPy3OXHsdkH
hoe7rVgXMn+xZLBMhm9RowCcnJNnbnKqwQjTRlpNyxYkYxH89qPu1FQUWF5JD01JGvxm9LDTLecg
Hec4hc3RjbAaVmFzmYz5iTy3L3OS0JTCVZ+Hyzj/nIetd2oYYFkG2pTQpvvQr6HX7bV2usnR2gwk
fWOUXWv9+NWk0EmzAMpDkm9dlChTdzeO9c7V+FG0hWeBf+rQ98tiR8bk3h6IfK+4YdCEkA+T34c+
JotjSonJj5csRw9ro8OvJdwQJd5xFibJvtZnqz/2MeKqQeAmawCXZnRCkX6JxvxBANldNtl0qPWP
grmLaNE2QSYgbxliQekypB0zLJDhNismyFTmonVxS2Mu6OwdFt+HMfbX0k+WE6SLsjxm/AwGszLb
hXmBsgXhPAGPHvEqFqR/pILpS5MwaCPM21npLNm8nOqXaEdp3By519IPS/xiXlQz+50YIUbTWYdZ
j3Acudh9AJ8MxTRtxbNpzUsvo7S1N0kKpSvtGTVSm0f3XXevQbAyj1n0bNUmLSUigYNNkR8covQu
8A/afDG9+2q+ZOO9Xr1MvY3Ca+APPnvM10a72dpJ9Mp2dKPzsgo/IwiUbKcRuZt1TtjxrQ1wJgE9
RBbvOebvdAfi2FMsmlEtTAsElf1BzvFRy7vzmGi7jnxVJ3zGw70Nc3uXp5/OUGzBY7CuJS8l8Za5
Lg6kFi9nrJlx7qxdDR1+S+y2YHM44+3S7i1RrTW8mlZzTd3pWLUS6NlHEVwbg9fJKL7tmM8nd7WF
tkANSSU7/GKTUivXLYt/bv6JJeY9c3ZgE95wbPuzhwxI9vsi2Bntd8OePb2O6XUaViQMLSrz0IUn
PThOJMTKXzK5L+jRSNfKxEpjnm/SIzrbOViU9VGHchumxrFvBhKc9WlDuvoy5dE1B30VAJPKJd8D
MkKvaVtNZdtPDmRLOvusP9Vwzsgy4f/jwUmIPkWriuOOMWFCgwdVetUI+96+hLEP9bBYx+hHszw7
N5rxGDrMkOqatAG/u8vLp57YE7fbNYYLGRSwdsA8qyz5y8Ffkr/eyVOnR4ykU6de9+nENy44mSRG
gJ0RN2S4m1mMRtM4eX7Co8Kv5Y4QXUJCqEGP0s0WaN4YD2YIYha+WStTuL6Lq682jlbDeG8zD9CG
C+FKC0OvTiCFbuTBop2uifSRVFe6AQ2WSYLKYPfDJSJUsQxK8VjozgU92MFEGjOpxi2Qcjvr+nma
OLSgi6jO9JhGsHwHQChsX/yMsW604vl4ILsaAjIErzx966t4DTL2zpqcDZkWWyYTh840hztPzDxF
FX+9WR6QIB01TdmycaJqUh7QXT+25ncspofCfJcu6FfafmzSJ9nx7cbRow1k5I/OL8vOYRBsXYvT
y8PDOqvVvYPpbyEhoDnBNShROOpGdtd3GB58/cOZ4od0IJGufHY8fdXFRLjiVjJxS8Yds7neYPYm
3mQoPwzDwz0x/irlvLHi9rWx52VicTuhuAhx62OUXk/VI42so12t8tEMKuz1mLIssInGBlDVQZar
IJ2J3NDfEtd4Eo2KN4ZfhrTpLCIwrsXMdZcF4Snrx6c41u564o2DUUwLNzKvjcVu0ZGMO3t3PSEF
7Pzs4hjRkSntdzvCgJT+Q6FXv4q+mhZWZe2i2jn1RfahsrQxfcFn6OfhrZkARxhtR2OMtl0PEQXm
/ZOhf1EeXBJaC8ZZNqAUa7gIJI1YAz8rDvY4p5M3ga5oc3DW++heYv5JrTxaMrJC2CStLVrCZWRB
0w+ru3QAoW8BwByPpY6BsJULrdiZFmbBc+K+xND+k3Em73Xj9vGqiR7d3tq4ZbrN6mplasfEfuuy
08ywv4neEng5UbpNEce7ernSDEx0qb4Pec68bav0gpZ1mIzvbrhE8AWl/WFBZyPRtMpeDM7aXqzM
fF4xmV5UneBOvQv6r+ETKCgqxY1IeBl11gB3wD1YBcGsZGdgWkeSUDUGjGietLK/Bkjye7kueAl8
AkO45XpTnCUDgKrfJ9QGps7edbZq6hamtquoiu1FriuBFTB6uvJdjoWID4x771owUl14K3McvIdp
A46IwXcoUNJERz2HycRwDw1N69z8ir3YiBJ4MRoFOz9q+VUy2ZchMQ6JEHccUtt44FGHwNP7b7IO
n3jn3vz6sWiZacSQMZxL5Ap8a4LptLceg+NYfBqcGQZnEO/LTvP5YPr9dzjlW2so6Kaakvumw3+e
T/3KD1D3lzDmmulY+vFr7wNNzor9HHIDVzmHM2ONPDk51rUo6Jeaj4x72QKLGHpvGZPhsrKfBsFp
pmH31YKWxnl6KqyAhFftzaOSEAjwG3gOLKy8X9LhgurLw5Re5/gaCv1l6uRCmMk29fOrqXm/hKEd
Nck3r+8rsg4WDcNBdwZRIq/E3qy6rrx38gDUSYfACGusgIi0Yju51ZxyZ6Nuw4e6Q02Sa3vbZZ47
hcWWsztYIK86Iwm+5Un4bMnoo+QMn1GWxSjZg3bEaq0l/4sbEk34ni8Q/To0Cf9aaXJ6r2O0JvV3
Utb/1Jb809f/w+aEmclmZIHcBN+uTmv6l+DER4kiHIGpV+A+MhxlgPqvxgTrPj8Iwx/TML0/BScu
gcuYxel2iGH8d21OtuqL/hirqABTmw+EbmGm9HXP9NX86Q/BiWXzwScgjjBg0/i2RbLP3PboW/Wu
9+e9m88na7Dv68L+dqziOtjMV+yQCs/BlzMOrb2bjAwn8ZDF66bimKocXX9yCTfeFnGylo61bWR1
tlOTVHsb3HdXOe4p8SfOSq0Dd2iUG+g0B0ISNhiRfQg+FWMXNDjsMaNz53vmOnSAIcFWn5CsAxSD
47Udi+YBVNl5CNO1gSAVQhlyEW8SYiXsABNW3xT7TGIYGqil3BT6vt7Hn7kAahKYmI6Lme3MKINt
0LG7I7w9eZZ9Xqw6OzZYFJA5mYdjdprsiOlG7OBFQZ3HjqY6zZ2kZtx6LFxCe9r4lIrTTEzKmMK7
HB8S0YDs56pdWHybqt3z8iwlYcrouMJJ3wbQI+f8WFfDorf2AWlIQdYunGzrud4yoAWokmRHPlIK
lV9j+RBhoJRqC/RAHsxYPcr+bfDYEzPybvlPGX5cKyz2RFz0BRAc+LPsioGu2+HWm/qtLCO8FDZj
72GdKC0qoC6FZC50q1vMzfAVyOEahj7+gYMzrV34Y4H5a9L0TT/GV51SsTHNhaWvMi5vxBmHJqWz
Q+zmfRnuViuvmn0Q6R3hgoMF0e6uw+FNdgB7De4E+rmUAWM32leRcZ94QX90k+axFTDzIhCGeP4Z
6Ntjc5Ex+dj1vp0/xnHNtXIEA/S7tCDHVvrOierm0ASV4Bwc3sapw1suhM7OSsYMlJNzIYqrXozZ
hlQe9sUNp6ky/HTdq1d1byM7084mOCly7N+WyWYe9iDOB32dzSLYC0dZy/InyQ0yRU/50G3MClOp
5qe7Uva4sCi4KRrtgl3sMLFlNKN5ZOebJvt54oivBsL+GjAA2NTHeGv6/CMNakIAZ2iWZX5qSgkF
2oN7JrV82Q9siQybUJ4E/aRjhNyjDDaXlEZXonwAH8UYcCQNsT2uirE9FxljgGCEYdM560hzD14I
lj8nn7RDzzwX8orl4tGNxbXT6pcojy+O6PZT6E/XdMZ269K77AfSHJZeEFXXWM+5QbC+LzuslAuR
eANJOdVbj/1+GILHPCVKVx+BkIr5mmqqfS80H0kO2w030Tzir2qwVy1XeBHSerooACINr1dtXQY7
ex9b5xfwzSNa4UegqhTlcRluvHlcU4LcqA3uSqukBzR/F7nubfSwf0IvCzPYrDeGF528HhG5E4TN
joXdmXktmT/lLE41KGeIPdoq0tPXQaTH2O8l2DzElY2fbAqjO2ZF+uJoqNxjN3wb0aDDcoow2hvm
IchmjeadEj/BSQ3unl1WpE/2vU8SGUqYgoVOgmneI0Am7iJ6WuwYmxICF5AV7TGMgi+7Hz/xdi2T
KD95zD8ryXIN7Q/6N7d6boxwa9cs4kUrftH9Nmu3Mh6M1iXJYz7W/iBUV3YHaC1fxDribVQ3m6aj
p6nc6qJ04DWL63zOr1aEgIvcuEU15o+5Hn9YnX0NTRaGQ7EPUnvt9vqL3VMQAQUe25zgkTn55SXG
qjNxaKM8eJkNNCv5mGzKZn4L6Y7VBvHFHluxIYC+4vElYyP2Zmc7enZ3tVsUCrZPSUSS33bgrAUA
PmxtI3g1J+MprdigezGL0a76zqp8O44pqHgLbofrFbdQUL6XwfSaKg1IVyLLGSnX9KpBvyEo4XJ7
xfLv4lblY+FZVwea+NqfeRc8li/kalCYmoIeQpbvqRXuAp+s3oJCNotCShc3qkkT9uPVKMBCpMLe
TLCE0qEMVrSc5DnHxwA1PXF/fD5jDPIURjcj078Rjd1LbfiVleJvmJX/rUNWZShRdce/rmgey6z+
P//5T7XM38ze6uv+YaAxHVtpZ01hkb/n2n+vZAxTWbkd00eQyhxcVSt/L2RQzpIlzZ/WLZ0vwyXz
x4TV0QU1DlNzV5lv3H9nwmoZ/0M7yd/iuzZucuzhIJD4Tn8WMk2tZ749tFD7mltEO+QP+EKo57OF
KxVF/JXhx4Pmiy0ZDLuyIhUAq+oQrzzVQk8KmLIYEbx7E+CSCjkl6gq3fXQ7Yxfb+X0jm6P6X2V/
TZ7x7bnTKrNePKc8ETXCnsUyGeSw9dk7WcqgCIBc+SGLe1yWUbdxk48ZlER0MqnhDSy6lcvYpM3u
9eild8NnlSvRLOsZbqKyhiJVjanHVLe+ZfaXEzX/HVRP6Lhki6PtUFSPUfzaAlgV9rqUwDhyybiT
4Vj/4hjG2rLQOSEVmfV15ffvITbSKZ9YyS8GN9q7ASz5iNhm5jkI7Fctt3tjPWDQ8WMyG9LbiAVD
Fndm2Z1wdCIz6p+AtjuLMuICJsUFWRFaAlwyXb7MDcyLu6zJVxYlXdPpDOxuoge3R4+TaclSY9WV
JJXctkxcraS4xcYmkuaveM5QVNhLs2iw3VhYDx8VN7/SSRNZjvmHCKxzPIB/0bw1aGPeVMAQSP8k
4xnDX5nutmIxV5zggRVLefT3vX+ntjBU2ky14GS50XvqWEQUdk+1CM9syQ/wUBeyQ+b14ht3Qr/A
GQvcW9th31Zbw0tvmyyLFylzZHDHSMgcyI8BMi8GiSUOYLvaiADEz6HUh62eoT/VxV3SM9BEPTFl
PrPAo9td4vrYRNyp/rhr0NGF4ElMxqzZt2LYzhR+mXJEN0R7U3hYOyNa15XGZgpczF4AE+WXtvaZ
9YFrtyLRsDhl7sXMtwGTqUzb8euiLJXZwbJWWfs26AcHhWcfv+g2W9GVBmC88Cgi2jUmqlVlxdsY
BAAhNktPP5Tj3VS+suDviD3w/W+AJB3VYolpF+w/BaF1MIxHM8GDLI6+Ni/N4NHWzmPL+f8uvHtf
JzgQlC4CCgMLS8mad/gZy3PJfs6BvR7lRsvfY3LQUphtaQ70AAjqfBvoAeLPRBCC2m0ZH+jRPZES
or1wTs/NVfgnnxTAflf4W63ete1bkl29YG26G9979qcXHftlajIgQLN47/SnAt/Fc9Rug/JSJqeW
+BfctN1hhL7t1OdC1zC6HMUhJgnIfu48bx206dLPtiGIwDo65fYaqFTT7Or8TLH5v2oD9+caTeD+
0wUn5b++Gc60uMmUZUA9/p9f+Y/1m8n57kDe+Nvl8Pe7wfsPlm5IF5BzG4bBkvSPy0H8h1Aqd+CQ
LlQry6E3/fv67afLdVUDDALEB+vxb10O/02mrbpc60dR7uoYO2xX/LcuVw+cVNYpora4Y1fu5M7b
nKJXAmW99i15TToDWbZfTkzr8jVVhI61B/9jm6MjKOWByTGHcBqxEqj4iJU2CTu5tB+7aVFJz0a7
nb6LSDc2OfMyfWae1TTRg6kR29G26H3aDMs2buy4Q4lt9PphRmJdFeN7kaX8xW38zUm7qxuUvhkL
MkK2F6PFvEkPuE/EbTLAIfZ6TDhBRSxQ6QXLrF51Dottm7hqs63AgAJOkumMJ8nJ380MyV47NbtM
UFpbVvE+O+05SsJHYYtdmwIldm2+CCoXPGmnfAgHZlnRzqHz5dSr6Z/K6Nty829+ucazb3PXp6y4
MDPN0r2Oc3tmABp32feM/RmE1iWf+daJx5Hmxdl3qCgWo9uv6yL5RmryUBORsJry4H2Y1oCaXmqB
g1PzkneWuWdtqKjpnJefF6OLboEc1eLJKpe1baz4UF3VtKxLIwp4spyKPHgys/S36U5PSir9E3oU
SefOTcyj3lM4lmiEVWJAaerbspmQ/dSUBOZ19ImjjIq7StR3hCWgNCZYk9TWQq3EMj9HKFbeqT/Q
j9NdKS/MYJC6tDevo62MgEdl/DdFcVX5Gx6Q9wTY2IKgn7WnkQU5rBQiq/VoL+eWfyg2be+BA1QB
BT/kcYc8kIo9jZ2NhxDfvOTwUhA6A8VI3tcnBd1KzfJWRg4USKSKrXf6Kx55xkEqdZ8kVxOxv78o
SSfX6OhMWqmSslu64A9MMq2Iu8kSFbylGNnt4Qf1qteEBLcKGsmEdE6iSyoUzEGXtz7PntLRuLMV
w6okuS91bAYD5aeKMFR/wFLZoMFUgcfAB1uqwOzKYQEXOvNWhaIrdFqiJZ+KO8fMin1YzGsK8Bo9
82Mz2JtSAtWunLMbamu743WYtXEBFZmI3Bx8LuHMCoCehF9+tGuAZ9UdyZ0aow1dgfL9fj7N1bmI
HUyvnUI0K8g0pcPAy6pg1UJ/b2rjJROI3kNnr+I/FPrbBLaheWxedKove+9pA8R699wCDjZVlmND
AZZ1XJBeDzvd5tfruV6YXjypaE/+xy4tOPzA5uPJOmRO+1nzuulV+YsBjWrFSUXAqOE25UMCK9BU
UZImGh2eW3kTqE9UyHUhVl0WI8Llw5DgsZVtTtNpb0diF71BfDLfBrioqF196O4n9jJWg+7Odq+B
xfpGJTf6YOXU26oVyW9/qs5irbJjAI7/Gj5+INKVZ20V2YEE9LV6A3/eojSdr8yTfzP026scucpP
GJm8yoYfMvLXY+g/+oBm53r4iVcYM46WPGHQLJFIBcH4ANxZLlR0Qd6F3+wKxpy58NC7bNlY1cj5
ZSo8JHrjsbZrVmwJa72OD+U8YPON3ot52lRz98Vh+zCa8irF9Hvo5pfE9u4xPp1Y8TOXlzZ7STZG
uhgufWnxV3CEODPbDyMcHhIiDYLqpmKuzGx6sbQuxQo0IkAeHuj+v3zFiR8amDacIIUWvzuokyoz
f68JVJDTctDdO/Xshpa9VQ+O+hy2375TPcXkBYwwmeWrm/Wf8Oa/3Tr/VrTRIiUGwusHxZ1+zzPk
FZnFrg6gBVwXyCGTzU7ag4XLKfnHnYp2fwrL4k/nl/nPMr+/LijmsAQuCNx//+OCCtLWdTItI71b
veFt+BxsI68AN+ee1cETAnstp/AyK+LfT6yGCs9hsfflVy8mCEuV+BJWaM/LxHhU26jwM+Zzmeuc
DX5ZfP+QrclQziCi//9/dDDpSl31X9K8f8yQDRo5E0G1o8Qvf8yQu4gc2LRPh2WjlXhyKsrWJMAc
UvQjwoawbIgOUNM2bVVWOva1yffgY7w7ZoRcJI2HPe8ue+sYFSVRdQj0gW3ZXWNt80YjpMQf7jVi
Mg9iytw1qdeEWeqFvUbcT77liDmcLLbnOPCdxyKuP2dNw3o/h2+Ehq0bAsuenKK+jhWhlWTOryOj
McDPMOphh1Ovi4gmxeryDzobAEQVcprMyKptWXiPo+E/igKkbfBrSu3rT4pDjmYXTMSziihxM8Hd
ZZPZpX92GiYgI9KuyFPOFUlMg1YDtzOw3AFUfunD+tOMOLN+wHmwRvCalDirMBiSOgrHX+PkhZ7e
UYlbpCAtbMdSoAYem1LfmpC5sV6JB85goheCyVvNA4DL2Rm2BMVtOXOhDZEcF4dVA5EIdL1mGpsg
m7ajJn24uA45Kr5z4gRJiVjh+3szkpFo3AhfOCvyeGDxlub2h6gZSZ24POvmMcFZ5Ra0AivlJ3KV
gEbX3JcwgfwSTPwQVtVv6qp5pUIwdi4VgtUTlCBt0FeVvKY6IZIGE9S6bl5zbk1LUXGrKP+tIkqG
VpAIHJ3ZSqD0jgeOeg0xMkBVFVDLa7EJM9gQKVnDEKotweDaGTJ/S4ti1skHroqK7kmgJA7RU8Zm
wOnqo04QwRsDz6UeWSSEe2BIjcF8HNPQ2pizvPd0HTucy3lM9jkGp4o4QoeOI+s9LPsaMcJ8oFZ0
6lEzO0fpo0sI+/bNDUembiMpCJLPRjU5u8pAP+uX8wnlK/J5Kjc+kz3IGO3a4LVYxAKfmcE0vFW4
NSJ+N8HQBXuWDISgs1CusAq6ctnNur8c2uhU9vZFukmyLEcYNiMDyKnkrvMNse9dpnOj2/yKPb1W
KLX9KCgfDWl8hvW0+clNnyf7/BOSPQrCwOr+vpyLTyuyYEmVOrAQK102tXcpIAqRLdVzuybJ/VyQ
+RPUL3ESI6DODz3381Il2U9qzdM4CCrM0V79pEf2DD5TZnHs1zmB/kLx5vIlTM1ThdMjwi02qYRZ
r053RpmjnQoHwOBkpjZ5ffOTJlzmMVpY8jgNGBF5a+QkfMB2xPW1yKQ37+KEj5tB7ukEo3VKgdt6
Y3TvDC4opGxrwxZfz9qQrYeoxgkJxxYaEovyGE4Ub3U7u/6Gh0wR7eTEWzsGbbmLquKVLW0KqGcj
mM4fMl0xp6YtWcbhUo5AAsbmVrtzh6g12VG0V3SKDbrWOunBKGyFxsdGiI0xBMb6pgNWWIdjBS48
rn97BOIsTc04SFnOkCCoH7PEs/a8D0uv0ecVnKzH0HpzlSSmnLpHlnDa2uIpb4U9Io1CpCuRKEXF
pVVAOHv2nxJHmX9rOznkBAmg6nCCowU/xa/dB78HSdA76TWy9QhwJ6ZefTZWPWzCPQkMRDAYQ3EQ
IQbxKvK3voURWEZRsc7ljKJjZhxUFBEPaaGLxTwyiJkHw1oLifVNQxPBfBXCb2+G9xHK1Rgd3aUt
wSgXdU6WHOLeef9TxAqVq6kRCnjQrPDJ6kNMLxY8L1MOv/EsC6WFec5DQA8NrLllD0Z+yfF98TKi
NSVwJ+IYcrIS50tZkiMgTFzfdgtNJpyLYc2ZPvkW3Ah+/xWheA/gOJJth/uDMTaEL07+ZeyMJOlV
LadYUOxGj4hTv9SZdg3y3s7dblXPydZLOS0SRn+p23vHKuh3ba2lEKaglk2eexTSnw4dzzKbHcDr
lEwr4siitay1+2DSi7vOMc6BkslH5mdCTPIW+43OrRNv+6w65gygDzhpOOSzHEsClzq+uwncXMGg
pmcctDE72qVWQ5jSwq1v5spAE9YR02gxWtIIRASqp7Ois1k8je0t9fhltGr+XboZdou03rZ6L06u
Y598Nx/XCaXUAkQQS1RzyLety93SZ224JrseyaStTyfNfMK8cqiqzNmVA9QzbJ6wSrRmU3WWt5kq
MFihgx+owLtEL9udcbZTOJiLrKvzezmMp2m+WFMt70N05xYpeesJqzB3UsqqKGDZChYa8cR91gKQ
7lnMrWaiY3R1Kf+8v1YstHXZZNFFxK+2XchVa6SvCJY+YszbXR/iK6MIWNmryohJnnYlPGvUOr4T
kWAYaldtgKUVEWNbSBZvBuscVkNN8FZGL+yR+ApVaUsy6FcoKr1VPPb+qm8vXmuqQ7t7rsvVHFvV
zkw5CBiDLSN/REVXEGFMKMToM2iVuf7y8zcU5F8g+PkaMx7pvske+qH7mvTc55qObpIea1FXUbLx
2ECuh1xIlnSVtiHTafE6iX682vey0ptD1nmPZdhgr5iDZM09ti1Sg9xQx/zCy6Jiu3MJVyUICTPW
tbVuhwQ7VSFT3lBlDTgsg4oD7xLApojNo2EEvwstOycSYRc96muLlBH8f/9ZCn5l1jJPCDr8ZVUg
6yMVZzE3bbMuR1JwjAB/UxAC502c4WoZUH/Nvr7ruXHYSQH7Lknitchgr6xp3dl45IiYL7bE82yi
yQDpp73XjY5ffmaG2rtirZXnwi3ltpzx8FQuGIQq7NY/KXnjterR6gr8mmlTH8Y8qTbVVK0a0vVW
3kyFNcw8Xaj/vll1wv7BM10RhMK2ewr5vMZ4uZwB6kOJVzBlt79U26cWsmRrxNUG5YS/shoyl3TG
KFPuWcwb0WyGw00vGEWPcx1vR5s2wDXshpE22YIsPe+QTezsCemiN+kG+puSIDzOBeY23bq1mL9o
IpqXNXRjHLD+cGR51bksM/tUZ28dezleOoyPoz6Te0e/zLz8Yxw43GnJ+ADR+OAgvGjxrAFBYi/q
ueGyai2iKkjBaV10CBndSNIl77YapAC7AbAI07NuYWwYLKV1xq8uZa6tZ99epGU4vHEmtHJaS6vl
yEKTOVREPw4OvzzeNkzRw3MxQ+yB3sd6vS3uTTua1vYANwius/CDlkEA3ysRzoOTnefOfNIU5MOw
/XYpbHSGut49uzyjLSxtnjXV6njM2Tm/FlWiX0x7b9r5VkwS/H5KqyPb7N11+i9CcGpCpwr1iUqR
rMLOecMKStJMFmrgClbJ79oJcl6R9L31qQAl+7YE9G3uM5xq4vaN1+vAB/46qx7T9EvggCaLBb+4
IOc1cQ4yCBqjahVKqNuGimJhFMkDsjY7BAnpPL4Ejn8Vm58BU+b4LxntxFhx4nWGlFxa6rXuH8AM
geGlR2RxyjNfWARvAwVTwyjGfhh3KpeceDQaEeIAfyRREhVDZhnHyMhAZrXmS6ZGyJISHcbrNxNk
VeXwDxgOFOJaeWpCrsFu2AgXGEXgM/gxZfisqpvEQJbi91+Oz2NKDOC3kVKcD3GCyiEn/qviVXWF
sYCBjHC0aOcNuMEND2+0DkMrXwwpwuSECIlZqngm6sWGaE7dUGwi/vpuIP2H8jktws2k4rwH5h7j
sC38ENmaaipsIB4R80GAETzVAzoPMUPuNSNE/iT2rQJtMNfogJBrUtOl5TfQ+ug8mapDQSHsRSDD
sQGi4Eu/q87b6xC9ZGy+Nd5dTSZjWTtXTERPmOBx81U7NXPsmXZhfbujSDyk8ZUp8/nn5eoLSu4c
rfvctXv0/7/rUNyT0jYzessY3PFAEyzGNTSr8c7AsGQcmodgiv4qOkHCXSs/2Ncz4HJbHYaMmzch
/KyQJBEifzgkqvRB8gxlPUt0wfgpCKZPoxL32GKJA1ChOoQObWzRree7PALDpWZFswOjYMyH3yay
0qrkjc2JhIXjEB8Lw6T+V1GFskcUaKGxtK/kf9Nf1fILvMdBq2msAxe2E1dWm+FhHUjOVem5BSnv
lfZdFigra4aEpG1Yi5PKQu1Uek5YWBA01VNlrVq9eWqm/qbmUFQHHtivbMPU5Gg2r46eAikGVN/w
R9uWJCgVelnEvyc8+xr0+p6k47Jy9oPmPal/Nw1gb4OvrgowWdkrR7ynKmTEke1NzUtl5ly1jgys
gjEhLBH2IbZb/v55hYqOX75WaYMTIXUq2qm1yu+Yz2Ew4EkLmIn+ZGW1WPlg8ugtn5JRiw715K6L
UT0RTkvyNytSfpGZqBcxVDe3bx4r52IHR8G/DQy8BT8ofn3gqzuDlkU9UOrzELTGmmS5Q6vRR/w0
E7Kvb2SgzsReMnVvbnHAqZSBtQG1/fqTAGaO+gKViSvGz6HfdzVbMk1lbflsB9EE2dea7BK2hN95
82JnNDNqJJeoyC3FPMhLZJ62nFb9/FDM8e3nm0aVeQ0qjWcndI6Jtkn7ELkWwVuET19rdC296qd9
3goQAXcJks1lBhcYlYT8MrLxOSW6yzUaXCUs3aB3PECZB1gkdMljroJA3OlLJAzLOs24wa1hiegb
OsUwNQ1Oj3Wrxd5qlU9wHSIUNAtJ/BE1tY1/IFnpKr0icTno0ry5acQQRFCDAG+wnUxadK0yLR9/
iP/q7VNTy5BfZ/b7FQGCa5U+Wqk3+Sd1FXbKWj3TU4MJ1O4uJjod+gNoZKP/kbRQ4ZoJYr9qvu1S
1d0zCEaEJaUwPp182ORhx1kmEhX5QGuPdXfgfqOSIGrN6X6HGaVWjkT6J3rsJ85B0/VVOlpHlw9j
2FtfhvY4SzruNGDoTAebyTSHblne+o6sMXvMd6Y2vKpYi9CKv1sihX4CCkLW8gz4/kqqstrmkwi5
w2ySx5WmfLwqlb4T9RydHjHtrWqq5ttPdsBY89diiVob9UdaZTyFLUCAMOU3nDP+E+XJjnSqVSjk
209uchxQEddVfVOTBq1lHO9l9zFZAmrUz2mEVjlERmcXd3lv/7L9ne9qX13pP6nAh5/JhFmnvzU3
eiMWPqr5+pafcjYZuEsru7Jk5zqkyLNIUYjkBtTzWT0lhVHf8J492b54zzlOuWnhqXjeo0nB+pOc
EE080wGlykJniNrqb4GBM8h/GjqDNIOCCkvS05KijMCt8+XGaGxzMzjp1jYh+tI87KFfnlTyRJKV
R7sVD+qZHaLgNNZ7g60oH79kyVfehpl7xQtYGDU/1gimMMxOi9K6hvP/5e7MeiM3sm39i2gEpyAJ
HDRwlbNSqdKsKr0QkqoUnOf5158vstrHVeVjN/rel8Z9MSzLkjKZZMSOvdf61sZfkje9Uuc6U7md
ujdJbpGJ5SZ0+k3dIkHmMzsvDaXq9iQPH7yABdPxQnbOOALAuKzShOc1rtvP3ZyeBsc9nbN2cMaz
609f+olSJq4KiQjqzsyjbhup6XEmpzIqu4cm6Iq9xIC1cgmo3YQD23wj6/qUPmtOapvcGBP3lzdB
mE+D0iPEunyYBhC/LnyRmyZSHI/G0gUxGhO4uO/kmK48QUghepWXZp7rXT2ZHEKNlL3SE/f6/rda
JvUO9rpNJwADcdnzU15TC5k+pOugkoehGsJN28wHlxPqZdJGHGlG98ha7LRyvGxSNR1FVu7tfPnm
quphdvty1S0dZBOA/VmGIA4HmNIC8QTG/xyR2Gg63yKJz463SUexuULIEgJIQXRR+E5AIRWuua9Y
16WKoC1PV0S7HHHOBfuJJuaFaKlm+U2kqBEmVmobLm64tg2JOS7b6zTqe+L65B1dMnXp+uH3yfdf
m7R/BnidG8F+AAxL+lw5Ez3Oz43gzMsSKhW4aDom/Bw7kzmscEOYPReYomaX54LOHdDWxryNSehY
6SU3ZpDJQ22uxcJq7RAK8i861N7P9mD9urAFBwC6hEs9bmkV0o8N6tw00qZyRkExLwhunGwmImr+
nv+XL/YBu8tH2ZGMOBtXjZO9CaqnJKHO61NOuDlBrIGJI46VMM8pMgynfneZbo5smJdtEV40Pe2g
3aCDkwB1EblnUwvU1XEOGKM4CYWcXWh6qBKnsZwHUmxR3/e7c8iSl6kGcNMBsKe1aSZeFjgzipGK
vxZWtGTOqZ0hqXMZVcNq0Tn1uZofmwAzgHlLuwr/yI44zWtzCFeLhetFp3XZGnFek+7Z+95hBvAk
BuOz3iN95kJp5D3Uk16SSs3B7C4jMt4pVJLg+3BBLRxME0Z6DHI5xumXPJPxMpOK59r26Rzvel7O
ZXWqoQnnJVVmZHLA7jFXDJHVIESpCIFpXODEEKZ0i4YBZ7XtzJCM316LEplXLtN95pmXLac0eD1c
PUEU50VD0o2MCR20au6XTIcKRi3wR5SOdoYnlbb2XAXHuUkvPYcwobigXcBnwUFCFu8Wtfk2yO0v
4wBhtQfc0M/PBNxSdXN4ilrzcskNPotOHShpfGLXWWT1EDKGrprE9+cQw0jXIMKvDn2boovR960a
Ut3D2CT59B533yyd8zZKFny6wXrjSGz1iR7bg1lOL62PnrEGS1vz5PYO6lAK+nMEYBalD4ocpYQF
UtV7MkQPOqFNdNz5eo+AAKw+tzpVdLGWN2oLPzlSOd7H5V0mdI6g3lo8XxJmqe5zwAVsa+W/GkYh
yfhlnuOa0ibwDumGg6xOf/+HeU7ipNJTiCBIzaJfE8zm6lwxZ2zHa4vFUCUJFrycWfz5w8GRdZw5
GLKxgliKpn3gLPd5QV+h6Zw3b+52KpaXsTHe66jQczbr3z/g2jD+6wvWyhIedF4ttu1f2BAKZq8x
c0Je5S2P5+LFt0al3ueU5noA8GOVzP3l7KevIyKJcJGUVRAcTL/77OgIevp/KzI2TudZPWcMLTo3
b4s6OOA/W5VuKtYjKpnIYBmAgrH5+xf/C/LzvDjBG+ViO47jW7ghf77aZlBWXRYO+Fy5SerAehB0
k1D1JSq+NTkjDJX5mpruQddTie9fjAHIMomSoTFezy/l/1nWygbwXlZzE6uo+8fpfvvwX/pX/vGf
fv7yP4obHwgmrX+tbrqPs/Tb2/8aVXT+ye/qpuA3XwrJcDbArIMmKGAA+ruHh0fE4juWCQJey5T+
R/kqf0PZRCCR7dpsPtLiW7+Lm0gqCvi8PdfhOZNsl/+WuOnP6HiBX0lSG/iMZh32uF9uoNCNlcHM
lKACHK6zTo6urGqP1UJdZHIhPKRZ+k3k4gCQDQ1Kwhju+6l+EG1/NQ7DZ5jwr8rD0BIuSAPtnrHz
EDE1Uupr1JGJ4vtLsYu6peEEVYbbGME3YypUhgChsPxNNGfM8H4QyxdKnps2b8kRT/1vRiseRS63
JJGgXYlQ/ZlhOK4KBkvIhUxs2AE580IWuBdBwK5y4AXrhM+BNoV/z5y2vijbZH6IG7I2jLyYv8o6
2ydJjmemHu1jTk/c0YkeNdEexkyzFt3GqTKrg1oGzvdpfxuX5TsxlqDxcdYEAsxWUzTxXpAPtjYt
9zF2l5HdEoBapc+nqpC7wXX8NXiCdRV4pwqIF2m8l47OQqG5+BiP6V1Iy6lsQzAtS+ddiWz+nAXd
rVhqdyW8ZgtZCgjtm9sX8OFZLXrLAHpfFeOeuuyjpSOxSiOHgbFxU89NtXM8dMBJ8NmJ7S99NXpr
Am7S1Tx4967PVEh1hDjhjb71wugqi+M7Ugk/NcrqL9thfPQXhtmI4y8kKKgLzACcVSz8RVQph5mO
76632dO5NofZo6ttGu7GARu2CafyRsTzJRxC2uadI7ZSNFAkvaux9N8HI5IbSDLeyidELiziU9yX
B3eePvt4poCiUWrWMx1tr+6f+kDA+ctwtgQ5daZhyGI9jeY3O2N016Lc2XmNAcvSs4iknmfaV9gO
8lTsKrqul4N09o3g6magGZokeyQc/j6bwQbXdfElqOdDL8cjx4TywvGb2yAuD2LGqm+hNr0tgZCa
QfNsWM1rkZfU1FGxznIAK2KuN44V+nRTJqNfu1MHZxJzIzhxDFiz6L27JGUyzqn/wwhly5/H2Ts1
BLoT70K5VucPTtgFn8lTzTduPN8Rowl7P3Rd4BoYKR2fNq1P89Yw0+u+d5f1WOAAytsMwwij9nWq
ek7JhF7prkuJa62a1hzwejzCYbvygWogpq7t6yJP15A/Ulq00P9QD+yIn1w57ZLtTVVhIO0yQnmi
rlgVkYx2uaxcVCi2sx1aA/0gIsB11AxyXQe8mFiol2xMeV9+/FCicm666sVI+2MfwWqdEudrGXrG
WrDRLBmtWJ42wqFcZrvkYd7FQqLqdi1nZSfOOizcK9UamNG7Duqu983K6y1Q1U+0WRtAEDoKOW6/
dlP/MfjzV6slQHqWMlkHZMzkFkeTyN01+YQlpUlRVasEAU+VPTohsGgyr2lkW89+T8iWWwc3sSvb
T+Vgi+faqWMwDyHhLaOmPTMjuyhjX11nXm2D0weN16q+uczr8VEM1Re7bj6csCZKc3wWYXUwMWEb
plZQ67t0sMFJZC2oZO0BTKy9m2HqlTK6TWyruw7bOaQpns/HYB72mRI39sCR1If0fcEBcJ+oeS8a
Ezhe6D2G2fT/O4PddTTg6K/30//zmv2vu+n3n/unVlj8ZvuBxV6KkUQIkCZ/7Kag1U32V1diJdFb
6h/bqfebxd7rejY+WnyqehP8fTuVv2EvARxteVDDhGX/W0kstpY//1JMOuymrkS0IlhiTa12+qH6
jbw4kqxW1GOyPJm2b95gIvji9fAtSl0umtppSLYp7H4CCYDLDSUoxwvhlmqPdQTQrr20l3HmzleI
MGnmW8V65ulcO731yRjsR/SZ7WZUi3sZMCxGQkB2C0eMT3YGdyV1TLS+NMX6ON3WYbWC1bISIf17
whdoduRXTp49qZCuLokLHDq2YakfUJy9HCvjW9ekOwejEJZMt0s9sU2gGexkPH64cmo3SPDCTdNL
6H8Lkz+gMiiZARnXwxSuZh8omFyM/FhMOkCjnMN9VmDe6I2lPk5l+gXO31vD5VtnVU/GXmPGVALV
Q9322se1Vb3/zcnmdRG5Lg76COJKHj42mam7QQlhHeHEjHJcTl0a3LqD+hgDc6a1saCscQzANUM0
wdzF5Gc2TH8dH8j5PPYfpIC8c8DrQIKYRMoOhtqKVJGaYbhvhkFgjIrLp9JwriaOdWttNiU/8DLo
QkBoWViSPcff9jJYFOWRrfhYxb7mxhVARBEqzyK2LltAXlAZEv/VTw11UHB0L6zQI+sp7N/aXovB
XRNfWf3JxvHQFOiqfYdtK+TNlE6yWzxsa2Wq6TJzDbG85xgR9u6JZKdFzzneu5w90R7JhkNuf6+Q
xwVW/DVysPDI0b5QjG7B+8xJQwQbGCInfKl9+c2HChIjFeFIhXE/uWqn+JQKpzuRH7cWInjm3uQP
iZgUPddCoVsn5iYb2HWrGCW07PhGkub5uqvKky0iWMwLifMWJ8esVu2j1WYlTV+8n05Sb1PJLRGQ
lFjM3mbu+/wUC3KDJKzFHuRjaMdbuwTaEap57SRZfN/MUQcQZ8zBOQAZAu927G3nuqWDaq+m3jOf
jcHgXL8k0g+3GWrW8K6JbHZeF/TAl6iAHdkJ0OP4uqCldTVjLR+ra+mgkR+YVU4Rt3I5A+uJZmBM
ZvQwFO61MoNtTwpJJACg1i/TECvG2oB7yRucGFRH3nTdlt06TtkfKH7sHNxH7k5r6vg9Dx2Ya6Hu
wmraL45x70yLpxWeGk0dAnHKevxicVddFc64rAdELwAp8+uQ8fc2dZqdaKb9MDH15QlLtCvJdXOU
+FQzIXpunvnHaUYalOBWJ6pBD0UZ3azMEYMOvYIeK+7WhxS16UJRbOOK83veF+9K4jVlvLyJh2yH
IuGFqT9opEFtndC7Xtrg1MF5R2VWbGsBdFIWGYbdGl0KcSvDticzpaiNm14lV4UVkH+J862YEb4G
4GCxDaD0sp5aBlUx4wpoY+l8UcPSoM0zhDunDBJIutazXRbJ2jY7WJY+CZRmhB2OhfqiiPnEYRum
bvJU0qI8IQ+ymO3bDvnwWIgSYUdbWTSPoo5gNudbl7VsgmjOAJJlaip2ZlWi86Tt0UeoxgUTwKi4
l2a3Zl4cbhZ2fXoyJM9V1skr/S0ydU1JsfYyqptNMwz7yFDWWvS6DCuI9CV2HaW/b4HXGrDeMW92
qLxoDQf4qg8jaqHVYAO2ByfkrSuveAx9MW3sIqx3gQ/CTKm5uB7pbx07lqZtlyRPSybvsQPvAmKk
ZA7/mowZp9VjwgTXB7tSfYATC0Or0Jr45HIQ5YMVWl+qvnbW8dBfFqS+MfianxCMYM/2eDUJPa55
qE5ZhYM+t6tml0iuCMeb3TIPX4RPslwZhQgFJHKLfAiCT9Vg6mFkagPUNcSnXmBDS8b2yg/6T6Ub
bJNZDveuoxgZYmL/91sAzzGRHt++xq8/n+v/8fOX/yHH/D+QG+zjf12Y3M9fvyZ90/7oYfrpR/+n
NvEdz9FUDM8xtfXo99rEFL+ZWIfEj+7X302u8jfduRGCToBP8+nHUGIIg/qoj//I5nf+mz4mB0/s
r7WJ6yIAAOKGh4Ce0S8+JhXXqZgbOBrFYHsPicyhBs16BzGLg63AzKEPf/EFz5L0QVDKEfyt0T6k
yoo0AlhtTLhcB7TV3K9NyXOVNuogPPfkxRm/gAXGKdMNia4fgxnKDY3oEYw01gK02kc/nvaRgFVm
ko5VG+SI9l2IzchnTwNy7ltwtbu+3ntmjB9pSd+jNK758fle9UrzIOKT1TFMzm4mY7icaxMtJYWB
8jZB2pHvTb4aVRKFI6ec7ItQAqCY5dEhRgnIzrjPpuSgMoSC58lr1eJpZBmjJwpz3Mqi13GEtMmu
0ISEPDg+ZI7CFZvJBEiixj108mt/qa9iO38wCGJFdoMAo3HKk2e4CObn0lglpnr2EMw6Gqs9zhwC
AlHV+5awYNMBdRYEvb0vIwIJBiPHeuCbn2ZPkd7kZ9C7Q5sWh5GBjSiTbpO6U3KsddaV7vnSbUCc
kIbV2iuHCdVJQIt3csaBi83gJx/9Ww7O5Lkv8g3sICKwCdHQ5MzF1h+rpy4Z7woz7teiAB02GeGb
mpV/PxRIsZsiJ27Y8S4jWgMUU+ahmOPrTNZqnTTuWyvrQ5aiuEq6mSZylxefZDq6+xFtIPR5w6Yb
GqLl7gr7FqmcDkaVA/DzDpupVN4hMdxrNxExaiEHaRGJgg5ap4omUUnKZTF9GJZ1SpwJe2/pcHVU
A7BBayUSyztF4GQrHK6eURk7ESvuH3FTmRyoskTSrzfz41DjdgMWd+0nPnF9cCPXfFQXVochdVL9
A+gFsUopCJhDuOmzWw3gKAfPO1pG022tpMYMHd7MThNcp6YVrRi1DRcixWObReah9nSzoKuWA85g
OGo9UkcvOrZLfyPc+kYpixRviDdzrl0eyci5GGlVOkSvs0vcSg1AbMWUcms26mKYyP2+6C30gaZb
weW2qgXlpnAJRyBhLSnhHnvYk+e7oPCeipbQPOntxkC1SNTq+zlzr/263SV5/jwKA95ytukc/ucy
ApKT7VD+6PpcQqpr6NnM2S6r+BxDh9mYeqdJgeKI/KOLzuhB4Xh0C2wZEk4boUcRDskzirRCy3+V
vjbVLM511oTk4hhzTzRJhIxyIEA8db6VbsKeWxEVOz8m8/yOufGex//WXZxjVxIvJKXKAfNhpQ9n
LMuzXdYrK1WgymzUw1qM4/ZATIesffS68m7sZ7mt0uakIIICGr4MDeOuYxpCAN8R4AMTkLGjVyii
61F0uFT0rNYd/YvcINAItvHaks0VrbhLIdABgPpCTEXYBNj8L0Gr/fuZsZUGaYm1oEbL0sJdo007
OdX8kFn+Xee3mGNYaVJHsjdSrdV2t260320Jup0xNteeaqn1x4SYEqN7xrcEdQj4apEUB8CEFHPy
EsRge8Hx8p5T6xt+Q3zvI42aQI5aFrzyTN5xO9nPBmo35Ji4cCSpQ7BIrqZxvpJjcAj6lKduKLnv
8D8HhMUhHsUul4hHqB0PS8t5zQnjh4BMV8NNCElU1BG4vjibzOmLcN13i1SagdD4YhL7yur2E3Ep
PbZSAyeFN6UvRHXccETCRV2me2+hYvaqp6pIPgnSVuTAiFF29bGEkESg0zFCJIYqgeItYi2xG+/R
KOLyMrWbhygaotsAbcQwDAi3GGTXXv3gyxDam4XWCd3cxRCQCJlLYonsBbli2Reb1iENUGFpcYYL
VZoXJTQzy0fkHfUL0+tkSvZVlpLD29ffstSi/Zh6H63R3DhZBoSPC2WQZL90TNosnaRLYk3Mbxuc
gxcbL7VtXk+mj/E9/4TK7slSo7FNbFQJEFlA7DhEB4pHc6io3ImWrNyTA9XEVi+en784VbGzKzIw
USofQKauU7uCN0oq1OCD9089SrE+3koLLLXL8UND7qbIx07qTWJd9M4IYGCyrsguag99OjIEGmkp
JxkPk9MW7XUnwvhURlO4nXFwilqs2rZENmcf02xZLbw/03R3Zuxta7IV3NgMyaeSr3niPtuYbSh9
jfuhZfbE8Sb0J86iKfEn/idF5MxGtUO57RIsSK0/2LtmtlyiaSaK68rItj8UPjd/9pr9CUUsaK/A
SLYpIsCL/Tosi+tA8OuZNxmeA0lg1N3PtH923fAzKmwy1upm+b+oKvebu83PFeR/TEH5Y1EI9gRe
yZmT9tfV5CmG8P9nU/wPP/vPctL8jaodma1L6Sfxf/JZfB8c+dSFLjhfx4NX/X0G9MPkiN06+MEy
/0ery+X3aUibT+ggYWMIGf7xXz/JM6jKf/r6R9PhL749em/MjWyX+a6A7alnUT93urLFH+uMOwTv
J8NsJdpqQ0Cvp4cKyUNl5U9TgBDCT+Y7HEcPZwVu3bEEIy7di3SOVv1c7kTJv+BNiDdhEF4nIvvS
ZgT7NgCQhJbiGt2wUoWHs5FcoKEAmGXUSAOGUt55WF/XS1fuilIHTTUle3wGZhUT/lNjl7cCDc9F
aMQfhVetI2/okQY4xFyoHpL6s2sxvW8y41udo0zuqwdnQQeAYeC9SyyECPZda24W2//qjdTDyixe
EJswFLZpfTnUKOOtkxvoqSxsW63rcVBU679/0qyfdSfQcAQNS8p1jhKBx1X+pZWYGp2RZjbGSK+v
NkkADNhLaRx5AR5EtyWONp63vY/ROyTQYLPkByy35VZJXGmEnpQXMkUSRuezW00D2j9U/xtjQTAd
OOgKtLf+X7zen2GA318vc06Gklx6QrF/uSHMJq/aqQ2BO0PcTgLPWBWjNaK14+BsECLcup2xmlcL
dFuGSS3zijLNkFJ9OwMSknK8o9TCyh7kX5GhfTb7hgNFH2NlXqzLbuarpWRMYUq4nDRdco7jccQK
DE6ke1MtXR57goD69+/qfBv/YU/957vCyMhw3ZMmdMefb/PQFMi5FfhkES/DTgk0MMuAyzjGxltq
Xb1FpWlY6zFJH85y8KYdjtWgmer+sSI99sLu+k0hkav//Ss7Cyn+eGV69E/aty3AFbHoiMD/Rbfg
lUtpp5buTcGlSUGh58ON6oARGdOda/UhtSq3S9WKp7S9mmzzq+3SToJM+NobQAHn4CZY+HxqP/0g
XYtI6gWxyloh762f+olPwpuc62IZ7wJ92yUxI1XlmpQhxnIvtM3UZT7LBKrZxzk3GVrRbDWQOQc3
BK1Mn2A5ALc1pDj2LSpBK6p5NYRQkGxLrC3lGoU2g0imQhfaj4wa+DopuaBDE795stoXFi7Z5t4G
jr0tCxP0TQXUIGjIDYzjHljrhNefSqjigf37S8t6+KejMqPwwPN813dgaf66zQHaxcKEFhYDEPWb
/xIQq0rd5V4WjvNcjjxFBfrui8Af7mjqWCtvlBvLTfCD5pwE01yfzGYLKxmPQ/gCK1+5M261kAsp
HWS8BQAbuwf6q9AIMUTrOM5oP4WFQCpvQ9hOdJ+nwOaYWBuECh4j693LcNyqlyY3n1of8hIsOCU4
Gczptdbfo87cj2F3x12BvanjRIJbAcMEZozKoZcU8442Sce/6QlD8uHrF1Nm8Ws4qFdOh1ChXf9d
oVjSy2JURJedxi/yohbrUdkjjLWGt3y+qc4a9dR+KhyXkNT0VbDK62vRBctTE+HpapRzwgx7agr3
tSBf0Iz6B2nywVkDLrSpI3Ygf0wCwgIY0d3GA7ok32f+2jpDS2lhfizMCTBSQRoa0wSwZ33wRl76
d+aI0Z+83js0Y1MxJG7BIpbSWQ1RBTB5GmzImTh17BmAh+1j1JToHv3mBjv1Li5ScrsWX8cMiK8F
49TzA5Eh0YFjLjeBMo52gY6epmMNSh2uQ8b0nxN0eBHqjlwBVoATClkG9CLO/yg4ueWcx40bw4n2
6cStKZPo1fCGUGft7qfOcVYFQD5NJqfPR0e3Hf7VDQv49ac7Vq9T7Ojs++DLqM0s99fdIp/i1GtA
vdALXcmi7In7C7+Gc9Ee8sq79kCoV+NEwEhmjtuQK+nk5bU/j3rzW9y90bA9MEodjapbB5XFFRjM
a/oa1bYpBKEEeoaBvB3wt0PwaFWtmjh8ZtKzB+rAxKLhekgSw8u5fUtR/5+tLAQxZlPzpBE1eYVy
PM2iz7lbPi4TrZ+Finqlq19jEMfzQ6R6bNTElVZ5+EUZ7dXgI/PDqokAN6sQoDdRv1Le8oLh7tgG
2PF9SNnEH12fN4dZPz8dhMNc+li1k6e5NY7S/CI49xsji1cDMWht+PntrPCyDzxsGrHjlcUrmdqv
E9EqdMQI65HuAQFe5VZHt/ZO5z9t6fdo5wPhsjgaV5O7MJC7D9vtsrAzWIV1nPW9gFX+sywGyQht
WjldfUIpwWqAPBkSCpxZZtKYvCUGiA4PWzNNOwyFsUWfbQzGQwsldpOC5eRkxEYez9rfmi24ARC1
ZhaLRTTiPcw4JNaLOFgqfT1fIV40rJsClx6Puqo7yQMM7Iar4fRAiWZs9Zs2Sj9K1tM8EwsQ0eTm
vBeQpYZXlzgqDVdb04VhRSPdJ12inWdmlw1wyRV+dKYRRMcTKGnX3f1oE8kT+/PlKOAYnXeFvBny
49IftPsKzNGTW7I+Sp+FLQkIew/l1bJ1F/3fWWQM0tragERb9mumnJBsY7wSVuyuR3M8TU4odtKx
SGUke3Ext+RETiuFyxRc0NkL08zQ95ZaPJJ/TV5nzGGNRfaxiTDXuMsGUSbdFFQTG41VGlrk77Qv
FI1EpDNA7914mNcRdm3ULpBuR+6ALNILYYBfLsrDGqstAIMCsbpI+ZTmHuJdb/I6ydVmocZ0PsYx
8SMQG3AFPPLnDotXVeuhnK8rS5HVZMEUGyEzkUSBxWxaWKubiMApzRxIyV3wC1gImMuNFSvy6zRD
wifYZBDc4pVyhx377zpFIbPzxnEl+mLathkjJhPaUm9SRoyIcUbS2AzX+RhLKupWdTecN1/P630U
aaEsg8YZJmG8oD/S73b2ETVZcfTCpMPcZtYHNgFcrRMUf6JG6hB4iortJxvQzIYRpkAWQreqMw3v
AnLU57avXtFhE/fZVlzvBTcooPXNYPdU/ndWDvCkz+DCwzf3vEdrhuFQujjfnYhhHGkKcjfdBIP8
0sTZOqoZbg4Nz19pdBC0zIK7m1an7t7JdamSN3qDzK6W6KPy8WeZugcqngC4A+Aq2YEEyjTS9rT2
ir6mm7yCNuD/Z1sMA8IVCvQiphzvco8te5pzSCH9UczvrclwVBQrk4N350h6FV/SzmR3UjNhfsOT
xcaJV0NdJS2OtZjcG708QKN+VT4HmcYZcGCX1aZq7fdOSbXOaUfrWkv49WtjWddumX60CSVWCg/o
YqomtkS5j0fEbISRUCyOlGU8ynOFyYlziU3KwxIvp1iaj6FbvKXOfDQ6bmpJgzur3cNQNquMcB3l
2prBGn9yA8wA1vRko0TtaEZhAMgux3m6qC3LZ2rMlXRVcJul7Kv5zFe2GqOLcRS7dqm3FGEkP7vM
dDuQhB46JN/niY+H3MCty0Q7PhUtA0mThQVe/O/fZoKNyJuGo14q2L1ch1U5i+gmL9bT8nlxaF4g
JMI0TAWvRLerDFpven2dGjYNVBLr3nK/NnrzMIPhpk9vm6mId62u6M9PqtfShLTzu7jJX4fqWJQZ
6dsxrnLCio2IPzkN6evZNWzSGqf05wCYsZ3MM28oXa7aGWWUG7lUTFFrUA5fOkWWbdqK1k2XE3PN
SQk3JeWH+TC5tNJDkPv0FbmAQnKrkSMAPoBrNtvUGmXYAmXgwnxnsrkAyWRCHyp8UCl2Zi6WkQ7v
VAYrW32vfnIHBRazdmKGIgIZ42YHiBkVP91GqnDGwLyDAGxKXC9fY0e/cMq10cw+Cho0q7jxrsuy
ZIBKIt/c0NBrq/QxRcLUpcCJ6O2mbbusyoaIoJ6/fl5yucXcVVndVxiO3KwDRTWCKsPVdAt8YGfb
rDxjFL8603BXtyxv55Juep8X1AWtrumasb/T3zVKrtjYu/6nJN1NCIfNoX3n0M6706eFPmm3ePkb
4d7Jmq9LXUlKa4LHZnfb8z5+fslNOt55IrqqhCDNWPCEl8gSJkxnbFr8fV0wnivHAot9rlJ768jB
xM2Lyw4nHVujXW9H+4ulzK1Z1liYzBST8s5qJ28DThr3GGXN2RdcmFDMzeBtAb6Fvyl8nYyq2o51
dWOXLHlmvqhNVg6cI4dqmwjQLz4ue8SlF3ELkYDijpOEPhnlxNiiV3B3mdVswJUhl+T+35kEB9UF
DncYEaRTFbyFuYJM3Xo3YupuuswvLudy/lKMySbvWHmCUDzZ3a3X0JDl3GKs2DaRuVcwxnI2m0KG
9xLWS6m9xXGLdjyS/tPA/W4FyQfKc9JPJodDs7Q2koDUQjBNdyNxGgb8OIZgotCHxn3TpF9hAVor
vlCrQDnbPIwvM4ddw8ICAXuDzi9d5HXsCVJKO0yDEQpUnYPzybZh0vdEoaQYDVeOhQRv9DlNONxS
8G3JeeonwG0DvHwZxOGac5ceztGKfKqlY26dFkGMGBAruSZ/05zwm1jhAQUzIed+TzRrxZ7lxpFJ
WJ+wVyyVlPLVtF1COR4I8bg6r7JDqTaEVGRbuhrc6orhRN5wKPlWT8CpReq/dWkXX4xmN2+JGlkt
fcYnODPtz6WDb1F1z0VgFTvp9aeRHeTU5MtjCfa2Y6KE1ELF15OQBDCPe+WyQSpunHXR2SZQ3tVk
fDYRP5FNTYHu9+gXGeYbOJ/i22wCuh7JOz9t6DqsFmqEg48r8CKoP523fiQ29HHpHW+Rfe7twUB0
jDZtK8kxyPsK82vDfN6VCR/MXD/IkK2qt4qUdOfokosRH7uxjY9Mxr5IG9ckFhtzzfJmAbFukxPJ
Xq+2i3AUiScvcA7LXVmD8E6RjV3QI3lvAtgJqSZO2QvzqUxV59zbiUSdfIvG6paEhOyhqBHBZuHn
InfmPWLsr7M5ufejOTxOxSAOY4c5LxsiZ9M1DDCLFjmvF5LimILI4qthr2g37aaFGVJaI6T2VGiv
Golf1yfGLDCd7DgNr0Nto/DRJK5qCRHi4PDTjC7mktBkcokYekwAzzpZRQkYHnNtFpsN+y4VLC6p
zpzUhjJlcbrCYUZeyWk5W87O5jOtuuy0IS1qEv7YOcqMtHRtWjNxr5XaxuZrQ1uXmeGm77Pmqhjr
TYzrDZ3JN+mnsIPCijnDGL0ACK6KecP1HK4qa7iT0QKpCC+dg6fOxFvXapOdq+12WfcacFQ9FjTn
NTLmssOZl6gq3GT1LA8unsKixr5XaSNfry19DjqyTei1LKdQYgxP3LvaABibsly32hSIX+Ol6ERH
sdlCIN5X2j44qMRd264P56yI5psgq8c19+JDpo2HvrYgJhMiQQZ6N7G8yJ4Zv9YnQ58Z4bU0GyhZ
cmVUebGPcTYuOBxjnI5WzsuDP1KkVnRA4/zYg8tPRfyqN3KLafUqmrKLvoiOAQme5SiR+nrUOqZl
rcRkMMRiG+0GOAdzybKI/PkpMyGJTf0nJe4bw0BHphF/S4ZbVJ0GjIAIlzkQr5PeOY6j9aJM4Dog
vvFDdc2VoQ89C7OthKAveDF0Azz6TENIQdewo0XDVrfRdA0WUdVbIPha+gbnnT7J0o9ReJjPFJ1O
g9V1Kdjzgny6EhExmDR9NpIVEb0uDRTMzEaKesrUpZve0ViB7vy2fRvLx6bC52sVLJgWdJXVNMZI
7tj48pJ9B/nztqI1RRdnvGMlvBPqv8k7k+XWsTNbv8qNmiMDzUY3qAkJEOwkUh3VTBDSkYS+7/Fk
Nb8vdj/w2OXMYzsrHDWpqDuyw87U0SGBvf9mrW+Zzzi71oK6ryVHKs3yW38u3DYvvtGPgR3hrrxe
d6H5MUvUNbMGK4BF33J9T9J0YFuItkh7DIaboJz2+rD88drSCKXGdp5bZzTQeQqUwUxe7aXwwgZa
ANR8qHuKQgKSa2cKLyQxUHQuDdTQCVeZUIrlAHzw0o0HlTgzh2SE7aynz2O46ZapRAF2cKLWlCXK
DCQGnpw3K7DcB3JUL7rW3S/Fotr089pmI6nbyVNRNutgMtt1jkqIQCammV3zAs7r0Fmo8aVY2CtE
1986t+AqyjhrosvyhdlwDfUcRAlXIsPFhdka2d05rvyXAmjJdXiLEOANRRnXAH+n6y9O07ySR/2R
rcVnaDOfCMeSWD3OlxKsMqLFhKHwmNieZ/Py1iY5DV2OBEQE/i2SsGH1aFMrB3b8Hkvpncxp39n8
tUuTAtUol+eOzvJaxln4Z+24O0xJvsGHcS9MSq2+hWGF3uI2k3kJopT2pZ3nN8wsc/GhI1dbWLVi
5DFcpj4AGr9q45NLcIuA/9glyXuTlc/IAVpm8Ms/di0fwpm6DoNfQFCdyllADpLAAoXijJY4AmDD
ICHD+gDhWi0ELRDXh2yOzzpO05XWQ3bSG+aZGFRajhSQEws5FzhH4cAZZhLYgPtJl4mD8lHbM7En
MFqCYmSO+4T3+9QUS4SwzuXISnyxiha7seWlCGin5k76bKzGs8e25zsl5yRmnyJFEele82EEb1BF
qPGuraKBnm2VhLS0XE8k2gxP1xs3yOrdzFvq9hZEEqVcaErxQRkUFTA7la3ON1ouEpcEJpXV0wtS
aT+ZJg7YtvhkoWuyfSwIfCimiPRO3k+p6t4rfby9zu+vAMyxFOehLKnGeATDiOfJUOqjYXNXpbPt
xLpYmRWdd2KglBk76S2ARZWZ8hKJhzsQNn4Y3F8f0FYNiP/DsbE8ot0yKmlmKgaW+Gmav7es+HOt
OsygbqrQLxhBURojTgnD6WVYkC/XlUhmRd+jT44h6tJ81S2TKt5A1eKmMcb4XZL0t14fUN/wL6dL
W6+i5V2FenykPyd/VmY2It8kVQYla3ov0xzPKT7qeGlM1cn6GqL83ZeZC/VpjkWDiXfXwWJWm+i9
nsXDLOj0MptX0hD+a2QZWCS0fJsvgwsNI7wLbnCjDy1+XL203Z99/kB7a2gclUT8PaDqQ9RJxe+f
Cvvp2soST/DeJs0lGMxtp/EPK7TpWHV3tk7wIwosd+bDClqhb+MFeRVAwwubTFsS3MZNYciLO6kg
sCc49/W0l1Gjr68vvUyrtI584yyT3UctRohdTjmlLFXoTOwoJLbbKOGIFG0kr2z885R2NJCpVkPv
Z4M+N8UO/Rg/Q+huMKVoDGL7rpNRYCC8+jm2znxjjYL6QxFJvmIffZ56Dj9/WSapRX+jdvA9FQtg
ZvzeLa/4tTQ2ms4BsvWXRVFdunYGL9iSGeVenyb0JDtLM9aNr99Gfu9qZF1LFW0oQMPvLus212EX
9wLfSrb1TX9TEscHuuOGoxb7G/87/A0qNHYaKVqXfuEPySknPZTKnGJI3SRJgXg9G+/aDolrJAZE
AzYxRQWn7LCkm1CqPiQGL/QoC6Q/DHZgGiwny5XY5NdYfPL3vtcf7V7P97bIaRNGtk95iQ46OQ0A
xjy2f1+G8UMiXqJLoncAaQt/gCEFaSkMQORt5094f2aHXMSvZY0y8jGFc/+mRfuy4mBZHoUpGy7X
B5qj6KIbkduRz7psC4aAEZpYjkM/gstMeIqaYXxPFG5PYnZ5opf2crkZzUHs+OVeaz34blNxQ03D
GRCmr7NdezhMd6KPTBoa6YselKvLkHc0oBtZoIBpCw7+vApJwFIkMBNUHtZy7dVTRAa3/aJpBaBS
aKIMmqVjOzE5pW9xkliil0/jp1Dl/DN8+63CeoMf3zGGOHLYo7NcUYJmE+gSM2zqc+VI12wummUv
K8ActV3MjCDSraNsbIlLRPu0jErkMmJ6g2i88nfTcDsk4w02uFDEF+AeqzDVDNJkJlfTm5eFC3VF
Cl8bjFEKLkWmIpfL3pcz6Mp+t5isI3ThyUibwwSz0JWXpuB6AJJLBuWoQL0T6RudcgUXBBvuur9c
e5MaMsQqHYCKWfpK6/i8NZZQG6sDJaJ1wFqryPrhS2oCK00/xZH1LkIuOiNS8fdXkmOn3V3pq6dA
G33Uja5QmtbrQOzvKmIkxoVPpw00qSE12ZQxpJ3l8tYgoiE2TW2vC1hSrLqDtY6VCYW28qHRVQtp
T//A29MYuht3R0luIpoU9SM0VEi0NYCb1Lc8cy8VlebKHQuq3Ar2dj9dlpTstZk3hC2nQ7nK4X1s
h0cq5tgNDAm0aJSBxPJ1mcZNHKqAgwOUSw4rrrpNupRZUFJ5yHA6niadmQij3a5koqXoI7xRPviA
k7TLeC8Nk2Y4LBlZBjrL4DIN3TnJ94Md9Vu566xVJOns5GhOV8nU9Js4m3vQlmztmFjEa+wOmaOD
Ci7yLt1FGX7PIAlhQpJnERDuAt9U1/zhiMZi1Sgdd2Outq5BdEkYZM2tUjGXbjr1UMLU1oxqD7uq
IMHLrQPSQELBF17kw+SBaiaUuCCASUesgILfCVI/XstZlTtZaB3BjIeulRofIYbLvcrP9gaBIwYG
D0Q94rpZJkRLPGa8EW1Al6san0WazBu8u3gDqqLleRoIEk75gXFpOwH68HqRyctlEO9I1SNHKjiy
yOe6w4kH+VNqXJVK0dI9UMXpukwnKnld/VEp6ZuWtW/4LDtImeGmbiovLCXtoIQI3jTKKk6XaR3X
tM3lQOwHf4qf9G6sAs6zy8ncJXq57/2hwhGPixgFWDrmr7lKURFg7VhXMxsK8uRCPJSMNZIi3EaW
xpCzvoms4tCAodwH1qM2mwedenE9xuAd7GCwKQAzgBrYP9yeHKl9aiaHKtEDHPcQdQekc2bGlvCF
sJxzUBpHlbQdh0qJZ1MX0PH0XVuNFlG1oAja0JHGmkxTxfqsFvlxlQjf60rBqKo7DfnYe2LIYs8w
JuuEyhJ0607zzcDp+JgbfAHB3FqgOINvtdduglBmoZSjcfPDrdSrX4GmVnvYgNtonNOdat51k88H
kxIANkUlkpmg+NjLqGLqTBx8i6fZAH3qCYBFIv8BxO4pi0hcz0YtXceBv1EZha+7gnUEHCQLKih1
c4wk+KYl+3FfZEVzVkOczfPswMqiuLeKzEu6vtkySOSOL9uWQbaUu+g3O6AWs+oSQ+EEaA0PYzum
GG2hHENLTHWFxY2AWrzq4cohdLQJFKjWdTmbqzoUAFUVeVyzESOKFN+46febwZgfwBg+QxA0192S
AMTInrjmKQTTWKUsE6VvTDgb7mTumJ2IdwvaeCOzEjE1Jd1OQcmcOSbhvcwITW80KXBuguzBjHlW
OQnfB6qzqvR3ME38jaZN7/LgoDbqNmMB6VcJ3xSC3NZRYFtOuQDHzJAGuLYZGdQ+qQOz2LN84yf1
PrrQgkmLX9MMxEiccdLdERMNDWWJ6qAR1GnhjYy2fRw1jHkhGYlJ3QlHqXi8gkEY+0AqGYM3D1PQ
LrogUEXFMK1gFCdUWNim8lTbixicS1BoLAIhcENBA37fDckHR264tvSmemzSGzxRdy3t0X0vafZZ
BtyVI00S4cjmHNYuIUfrKkh3lj2s22DaKBqJzqWM32cuL6BfC3Jjh2Rfwn9BGLyWmhTTlx1EGysr
FgVmUu3C7MwKVvOkebopCzUl5YcgjzTnrQsn8wzZDp+xCqw4tUsgJ5W0Z/e4MmtUxKUy125bmrgX
4eeRKImkuQ6Gc9qlIFCPfWaGR5V96S72tXMXpKGn1TGurCmcCcRIvXBgmlqaWON7k45D3LLMS+iK
qL5RbGHJI2c4M/Szr8HOZRzaGiEtv5Maoelc1+h+HA0vek0KSF/TeZsXEx7PqgwoUWoL6cmfqz/E
IlT6m7DmKvlhkISB08JyIZDX8P//zsOZJNDUqcgZMBTd5AxZ5lUlge6zxBTkuick0Zy14bLlkRbe
JSWsYyQCymqrIo9Bj9xF0rNGlKBagNKFp7NskagTlFX5Vg4UT1NlB64cFvtrQQDNblwJ/lb6onGq
WKXU0nC2Yu1l6vgzVKXfGTHVeSB399fp/6TI5zQdHpcV8BWcaXbUfNjnjIHPtC+SR0ZvPyal2YVq
8NN1/E91f8of+S7XTwdihSBoAI0c//HLp9NT23W53I1rpSBtoaFFjlOTgVt6qyeAbkvx0sbzZdk+
gNOS1hgZfoJG/ulvgI/3168HsZNhkDtrKejMfgkMIMbFKiFnE3Lmo9uGvy5GqOos465NmcJQ/Sre
+POHQl04GH98KAw0VvCfgEDJ9t/RqTS1L0eDqm6dAqULS6ROGkvJiAYvIjys6Qq2BOyirzE3TU4N
gmu0CZvbWm3vQ1XepJjQNHlJEQHeVpnukFQfKHrupWY6VMqtVtpnxJ40CU3zX4hD/qhl+vmFISBk
34pPRDXFLzoxWY1zkcScHFcFW6Vt4PVdtIHED8Lr13HLs4y8E5XTdPwvPrO/f1SWz0xXLACDpqIt
tuvfv0iWpoalwnRxXeUkG7ECmpv8nSQ9nu+QsjYA/c5LVkV318o/GqNvaEyXmohR6lJyf6OPtuSB
LuzZLXNKaB6odZCFZNzNlz//VRXtH/yuvPCC3wlprGabv/yu2VTN4SxQW47a4vHPcNNUQ4HRaaTe
lE+1DHsPrNGaMcHkRnj+SVm5ZcbGmVRKr10XelMlje4wM5tZGKfg1A8y6idLY+1Dy1oQlfQY27NO
RHtF/pzwlAU5pNc3MI4cYYTfpkJjwoW6iyr5dW4ZbcVS/zX5X0t7pdfD/UKHTfP5UgrQzm3FibD0
jeMytL0GRvgNfUC3JKCQ43dV1EyjcsFn9FjnGbjYxaVClIfE3y76MvEuN5o5uiV8SrdCrQ7bbVf3
beeoeRF59CWvU7ikCGT2hZcY5aBCYKaKssUO6VCsRRSY2IwjMCHuCDVRltm6RMD95GEPDVY2KhQ/
oOlRY/KvRKavaoUcY6YVWwIHkLbIWDBRR/xASM6mOtLp87N+Rq7B34KP4cMwH80W0YNi0PnPiyFZ
8sMHNZLYpNoSy95qeGnIhnKZ2gOmLetzGNtnpYO2fO2Ir2crdAxGqXxX63oR2i/DzsaI34ApC36f
5Qs2Z9iiquZCqdibUPZYT+YeTH28rcikNJmXGnnkRzYV8lqWYeNzRqxxVNdOo5FrzxFn9kgubHU4
DRr2E/TENtKQ/OfL9P8zXgn5+O/eUue9ff8/XzBv2+n2Pfv693+7B6kcpZ9fvwjsuY+v/+JfRPLq
b6rOe2ubKrfB0rT8VSSvKL8hdUdryiUhZJLiuCf+6rnUfzOXQ3w5Ea/MB0S9TcGc6N//TSdzFKum
yZFFmLvg/PpXRPLwAX+9NtDnI4Jn92HpqmJqv4iiVXkMZIRo7JZtFrS2VRMNlG7TUtvaUeWGLNKj
+S2LkyfbbDwjI3SRzOFhSdUUxpb84TWOjlU02dvEkLyaQTQLtbWeJ/dGyZrCnuO7kEbNrBlri+xm
aHgqCawch+FRbnXowMl70HQfBWV6TEhclUj3uiBpgZ3LRE6mdEe8oTMsvppGZ63TDzMetThR9hM+
5Gi2vZpUzpoRHp/zg6Dijw1DBWTMOJGYMTzJ4XBT5kfsnnslefHJAFUI8QlVxYEr7gxT4Ub4GkXI
+GjO77g32Rs8yAWUQUxvg0oPrtXMQbX5zA7pw6qr5nlqmHuwAn4pe33nz4EOWSpxa+DNSQSdU+Bs
CnjpK6n4wByIZS6TX8Io8PphwOzWnHNjRBhj8Yl20lFM0PDD/LGuzLeqko8S+ZqcSSgKx/ke2RZy
vw40vC4ddNxSxDmfdaV5DBE3rQtWRxAyVr6gSSjMJ2MGuOD3i7QZ5mMDsLclGoGAgFubJQkFbHEb
0tZKrH3VAllUpDIBhzIRHVv9K0rNi1Hpe23Mvwc8C2yux1VYn0qEo7pEplg+jMcwzqaVr2Y/0M2v
0kLatGV1sWrjAv7yWOazU6W3hIt7UWzdsR0Z7G9rqDe+9mhKb3b3CN9KluVd0W5a9YvHzq0GEpKq
4jR22TYd8o3WGBsprtbB0Lmm+BF3pwoF99gCzLA5oWULSn2G6DUmVNxPvroo/9Ba6xAQhdSCs5FV
+m8Jtbs9nswm3zCtP0Na5hOSRuJRx9sik+6Mlha3794K2mgjLjzLbjxfCp2snMAkE4weKew90uNU
VZ4e2jzKLN1m9ZYJ7IVpz47t4i7u1LfOgPMUgeOYtKfSmPeaRLjAEkdSiL2uDY6oLS9NlHWG92NM
5m2qznsrrdiIa2+qWrxVebTzC7Q+sJLWfBdeFioINHPMHI0Wn7SgeIrSwc396DQbfMtp0O4DET6n
cWhsdWsk6Kv+YdsAVnpSVFpTqU9GQxfZtSNmDAMuFhLd58Fnh93EWE98mhzHhEWFUL4sVt1kbfvJ
OtTqDaauVyFFtyT7kfwmrTFfer6CZdlCSjBZD+lIqiOrh64Ev8b+3CQKIoqLnYmOJSM1PgvVjT+J
b6YTh7wN79Oe/fxIingXblCbbQy2v3p/VwIinwd2f0WRPrWqiRQXJj1t7ppIJqZcLAqmuET6Jmn7
uU53ZYKkR9gscKKZ8dCwN8PPDKhJp0h3Shq8jEQvM2mp15JlvWOBvMv7+xGNgjWpp7HpTlYWrI1+
+Ih9cTYH3dXTvWTOt40xPRj015XG/x1oXlrPFosUHjN0YAwciPkNHViFfHxb1d8ClNmOABgE4xeZ
Q8yebBhfQfHM+8DDxrRJpV2Cf7Nv0UBl8XwW83hTZjPaxXJPxJ5L9clyPPICKVzPLIu6+KPlRs8m
2Q0QkRlSdewWwUH81EPFynrCHbF+h6TKI1clElhdFz5SToi6HL1b9KLnSCZLQ1ZCp8rrR2vSUNBi
M7TTQ1RVmw7ITSPf1hJiQh8ltHogrWNvV8bWSoBtBNoeZc1NrlmQTyeShUpiYpX62Ubg3wn1hlyh
ccUtMjOM1U5m3B6hd/zFs/LfLhX+wF38H0JgwPXGhW4ukXb/3DH38H//I//8qv8hHOrnv/ufAAb6
jAXAoApdxWvLT/0ralHg9lcRYAtZcBsv5f3figEafcs0dUMTpgFs8W/FgPiNUgNhvWHqwBgXoMMv
Drk/dcwtP+mXHpIfw9QICiQ/F+vVH/uhuqoZm2Y4HOo+d80YuiwJiUAL1KXbyLi7Y9bh7OkZzKiR
f6rVmvmikT0gnj5JpvkDSNxeLY23TNzVeveKO4ghSfIZxi3jaukxLeC/5RZWeVRisvWj8r/sbHjH
Ff4eFzAWx3CPcf6Hn1mHBhQoaEWI3bLbjhNtR4iHZVwjMs39i1TeEnccRltzItvoU8VzHc0FYvf4
oDUmLXDfpkwH5c/WbB5MeD3oJfofOUOyUp7ZsBjdxa6WvBs23eZYn6xC+9Cy8TaNhFuiXJuQkw1B
81ra9Mky1onkFFkDk3kvnzFKNN8RQOGWNMmxOaTTQdg3apxujZQYaKTDAWIuDbc6NX2h3QaWo7MT
8W/10lPzea1lB/qXDVWZWwlpO5eR4sRN/0FslNumyW7W5aNl0HHM2GsYizYTnXz5MVgzEGdnnnZ1
TfQHC8lDnxfbSVceFXJZjqMCponhe4/6oZm9oXpE7Ozp5dKJxUvhZZ1khCZwclCC+dnSrEjs/QKb
XAK1wF3CzBslDGAL4WkYY/R6Ihw3aE5l7r9AenzuerFpul5elRVSbcPoFGTv2r43xTlA0XbpLNgV
ylh86nb3nnN8RQsFcI5xugwqq8gBopPh78hX2PH8PCjpfKz5DeUhOMqF8AbTZ+ponXXD2pmatAuL
QkOaBNSosl0fw56cECihxZs56E59+z007a4xxaVp1GM/WxtpBFfUFQSJN2siGHcgRNxOZCSHFsRd
5GweVVczQqcnh7tiSCjEdALb+dhhdwgHStZ6fsmC/sOmFkjFq48XLBs8O/2uyzuIIHhMANlYT0Nu
PdPhbQjxxdJWP4BpdtvQePbF9KTN4+ecv1ckr3LJBmfW/FwanU0EK39JRb3Ug/9QmzPLIt9DhuhB
9+lYM/uxTBQGoictP2k5d00u7eTOeDAkahi2TYXokU3YH0wDvUJHLcLWTuexkqfgmBQHvag2Vpxc
ijF5ToYnHnnPJw3F0OH6lbSjrVPkLO51Aiy51nzd+NAHwcSZL1+fN2VBOjoSPEXVbqsmdsrI2El5
4ZLgiAYBh4ThDmgvQUmwlhMEUqQAq3WLXCYfdQvz18GxrysWi4QJ6hsiULYKVQZNv1uj/fcRN+QC
w3oxO8K3CC03nJKEdUTlXpafoVDEyqtt3FWIf4oUu2SfP0lIXUuIqmX0KclvPR3AHPso0pQdBRxz
HPRUd8vP1pMDtelNoZyV2jhJUbkq+2rd9hcfGCyDY69t03vDRPc0DEGI8L69zh6D5aPPNiVvTnIY
UOGxIGBJx5cBTM02eycw+P06e8erEOhPzH4QXj8RcrkixRPByJcFb6EuGk4T6FtDC+FU0bcqZoy4
TAO+8WFrQtdDBxQ+lj63vv80lyx2syFkBMkieHbawvda1sF+tjaw2PiGdbO4DxMbFxfS7zgrNyLW
jz5wV8br3iTJNyMxuCL4UZuD21nT3dIIVWF3yPsOmtKDZG/jVygSK80nHV6mBFPil4m0jWwK2OTH
W73RHfIYvC7O9lU+rsNhflQAtrDb0zaVgk1+rufNrATvQaCcCFJiWBB/c1zSbOTkmRx8lo6r1mQb
KJArTmDWZrlt1gC70mx6tUf9NKeJk8q6FwH+8nVYNEZ+irET8ayBwyionQf5LWc1o/N8Qbt4iEZr
W6X4nufkXPbxDg/fmfkx0YkEBYdosCWVAt03tz663pVsxg8xpmt2FQOFaLRCW+50NJ5NstfrC1/x
MQuwX2j6M+pZB5gNjwOgBAbBY+zE1dli3cWzAGaNVAbX8NHa9QE0V7fXsS+ufX1a0RlAnwCVSgWW
a6wMXQ1DqKZlDslwi2l2FpmjmMfE751qeap1D9+TI6raaYNtRIUc+CmVMlsUnGHlnaaXt8R3iZY9
hHJRUsm1mV+RY/Ju9r2nqv5HX8Uv6GLOWjW4g2ihdIJxKIkOUKCNW/wNAzUhcol0QxMf5pIJN6H6
iPVHHSu5YNjV8WeLcWS/zT9Duz4WKytlqw7apY2Tjd3exH2OH+KebGpUR2iXWlYr64C9GGzf9k43
EJczowJQNEU7w3iVu6+goP9F2hvvZjg1ebwv05uuE7At4FyIjcgibg+u9nVCVDLgH47GVSi78fzW
/xjIwZVRnuqQT6HJ1quUq1sir06BVf/MNjWOqHThLCE9gbu2R5aAFpmIGSZ8toR8tOMwLttnrLY0
YtQXKhT6qDiwTXFNI3nR8F+vZwG5v2IJX9ohZxI4faArmMFaS6XBaJPXbp5W8rTVjf7YWrmXzjHP
N38Bc0KYJvF51BVueqNxJR5eRtJrDZe9aW2h/zp5qmyzXP5OpPJNQWI2B7E7+PO5B1wkmpMaD48J
WnWTwqePMCUYfAGass+WiBwaCChpB0JaD32THdAMhaSlDk+ROX7wvmzbwLxd4gTVGBuCr+/1hpxI
lM1VeqA39ho/3WskMqwazqopoSVSvhELXCwDl3meXOogeO6G0NXIGcqaxkNK/aMhx0SO9Ef8W2Sn
3raqwKvR8yFNjVZCjluIcLojBdWDqpmv1dz90CLsB6OFeZfQqtqZ8/oGMMp9jFeZhSz+ai55m5hx
1uIrqdC2cuyzBFcf7FkwW4mDwzIqWh6w39XM55+7it8TGxiL/V39aeiKrALBMpEa2ipjr9/P45tk
oEEsjHotTzsWJhuRR7cmGVsomuzHMNF3uUljlQ/3fUxusAzciz2Uitip05QneRFKoJTHhT86YWA9
iSY4m0iEIMSc5P41ZxFu982GJclmTBOamwk6o4Rux8x2XIneGNeuyLPtpCK7JxnGVIa73qq29UxY
Vma5hRrtmC+Dscs5XaRtPtUffRrtKWV2qL882wyfqBy3EBbdgWnI4nWfBuhTdkYAligPIvLvLL10
ovYs+4qG/t/+AdIMNR+xn8iBHWER1wwrlZDnExE1rqoA9SGnh2zw+D2IFaYTNgIya2uHmNrrbqtp
84qSWAFXJgk8bq9JU+7kmR5SKr/LRD3nE0oayXfkNHAn7VGt2aOn9m40Enjq5i5oquW2URj1aCgy
qgF5ejkcccQg/RiJ8sj7gz+i+rWiC26Pkz9rZ3Aa91ke3/QN3bovxZuuCu6TUKNRneTTVDTHeEp4
p4JVYH00Yi/Ub9Pq12NareMkepMqy01q+5hJzb06kt3Y5UqG2VR71sbQM9jtYvDt8GzhMMLN6jt1
+tnopHMFs7PoMIgQtX3XwGNld4urUUX5STjpHPG01Bcwn3qUbtFeeJqlOtqgHbMm2nfo8id8vFi+
NDrzzCMP5dlodG+WkjuWDOg2CD5BE70y8wLzyoMhfhjRiYXGjZ3VjpUQrqIpKxJPvK5PnTpP9hnA
j6bIkUzBfy3L5sCs9lEQJWb2A06hh6jrtiZlvMXSZAACllpgwtkoBEG2yJq2c/dQtNaqyljmxLBN
Wzskf47mqLA8YXfbBGx5SLIJ/Cnma3DMOEaF9C2lSHpghhkyVUn3OmZfEU94aT/HbGwj5ctM93hV
PYiXSJdbTw3f5/ylJm5q4FM2+D2KBWXJm07QTzLWW9WsyYVBslAVb4U+4Znp0O1ZK9PyF38tDLXU
nVv7LvU5lguUAv6cAwsYtzJJlBUPdzn29dFMJM+MCo8gYQYdPIx5ANEtdaoBXm9qTK91p7hIySwi
j/lVpmlTAbAKp+5bFvNRFsWtOQheHiZLSCcGQmCUUN+MKCoI6XXZ/1OjYUcVpCF2BzO4F/ajVASe
jCsyfpbbLz02uRx3rfQZlYxJmaeAp2sme2Nrh7AIEydW0GbPFy0DKWfZO593deXDbtFoB5iPc5dU
WNS6p8LadnpzSAKQqwJKFw6nAsVr5h8tjbqhFTZIl6XOxH3EF2uOFH4VNVEyv/I+9usMrRp/9xYw
eBrzNZjma4jq0k/RSGQ+5+tYrdkCvek2BWk9ktA2sN2UoguiGKO/y2h7Y6t3bd93E0tn8qgjCMpc
QExUTUsdi+Jn8RNpa02Aj1KOsiqfG3VrsrmypgYMmr8vLc0xQLTOBgwWAAXxZN8bfgXH+EEaXCQS
dA/5amhN1FeYmHeGhnDV2gRJjO8i5ulHrERKtZ6xOKKmJ/O8eLLYdc2cP/1dryabRMo2TNRH/qtm
pJtQBVdXbOVxujFyes1ghfbNAZoP+uIQh5cYM42cCUIECTG4pP069tGDpptOeRBHLXhiRU6+Mfz6
YtFeuqCoExo0ajDFMh2goexUHbNy43qXZycdT1hWPddjvB6wKzGaDhKxGc2zaHfyAHkm2laVjeOp
XlXw8EamGeowbKN+0cA/6zi8K0wqkX4wFfPM/Lv0HwgorYjAVD96AK5xVbMLYakbMyE1jwgNE9Fu
rI+Ssbny1en3AUk9TWVgQ93phSf1T5X1LjW3Vc/3SYvl0sxa87HwOcEvU4GDc0uVL0G9BR+of2NO
dVPpnM87oQOsk1wlEFs8getuESs3+xFB38RYMMKgJkUOa+VNCUAiq3q3hc8AWXoINafgYBh6Pgk5
y3kE+ncxsdWMvITPLpPzrVV161RtNqMRu11WbW2V6aMow/3ELCCcuVWwE6wLuef1NaEVDp6Bxwaj
Dd81M/6slj5VqT0i4UaUaP2FDPO/d/7HUI5R2T+f/z2GUdN+ff7dIvDnv/dz9mfDxEKTYuuKZukC
gQi7xb/SslQIVTZ1jww5ACbuH8DwCqF4qmVqDObAtv9u9mf8ZmhMEy0ViLusMGb8V2Z/6FL+UHtd
aT0C/rwtayZjdVtdarPfiYpgNfppQZ258IvoFQvffwnGMP3Sa0ngzw0txUMUMT3WqQWotE/N76i1
yIMu2Wb5djlD/TXAadexz2vaSxLKfP6QycmGeNTWMLzrzyQLsP2IBOqAhXU24Cl+78QwZOu0yDkY
43KO72tOlZOWjBigul5vbu2sZFyjaNwD0dS2d1Zpmlsculxh/EwcAlKa28c60e7YYN5h4rbXUjEf
ksqXDin2apg97OuDHHAnGiUI2MgbUGO3lq6/VrHMkI4vjb1BrySDK2e+vMczCABGdAUABj8mgRsX
NHuvEiZR3Ll2Q/I85naP3/GlJPB2NU80SfKE16pPGmQ2tfUkSSz1zea+a1nxddVDFXV3Q4xtFotQ
FJZrLQ7uWk7ZFSpywPbziTWTq2diR9TYqUj8Q1IwFqNdj8l9jHmm2o2oGJ2uwAqQiNZw1ysJFhKb
OZHTG3QaJM2I9wBLD86OgOrOttruxb7Gphr2+zDmCaFlt+xWp8C1JdHM22QqWoLK/Sg/ZSobhVmH
DmPhpCkVFEMol5f0ekzpGYYg/wDNu7S860vyv/cc4GX7U0XAto8+i77+R4qA5V/8T0UAb7Js2hwC
KgLUhej18yBQ1N8E8i1hqxpzeGEYvzsIFjYeKDsuJVTuP7OYfqcIgATFP415AAgfKqZ/YQlwlR38
cQkAH411AvIDGH66wbnyh4MgjMREiwkBEgLES+fZ9+N98Nhh3ZqAOLLjXeJd10F1j0kpsvHeUdT4
W/ayrFyhReGGwcFrgBVaXD3klxfJLqPMQcxddroXTKeBAkbpkGLf2icCZSKcDd8R5TfUWFa3BCaM
oTN9w8zqR+HWxzpL4KWg500yhSELtNas/n/cnUdyJEmWpu8ye4OYGrfFbJxzByexMQEL45zbvq8y
F+mLzWdAZBYQkZnT1QiRcWmpqqioQgLuUFdTfe9/PzFW15aFSpJqM08p3mn262xXQR/Kb5J8E14k
V05wAFgzD3iXo+Y44B48lRHWj2rs3rk0mTJ71SEDts4W5d4n+C5YtFCLk2rrxiM6dR/p1FmFNzXQ
SdQH6kEnXXRiGqCUJNhmCC+KZkH3M9e9B/8if9W1dVPe6cZSxZun9+6B4nT9VaA38cSdSXv3UKgz
W32qre9D95RzaAZNPseVC86CbO2Rugr9IgowSw4on6Eu1QnUCoQ5gTRJpIPhlvNnozQXWKd1RCIy
1eU/bnyDzLQiFkgmOnEGHgJbNsYZGXNjC5HlwjMJNp8U32gEYKx6eMFOGamq9awitcBAwD4rOPRW
GPxoDgL7do9bhVJeoT0xXQYHUJD2wUWzkW5w40e4gjK9iF9R8pF2JJHHm7w0OonbHB04Mx+cAm+j
Ec2Uv/uk/NQGes/buNyo1NxJ9D2A0WRSx8rWseCv/k7L10ImJ4spJz+lP2hsixsCI2E0IDGG+V7F
S75iJueW2IWEiuCITxn8aPnYDiHGmbBaqDHBiKiGgOkgNODvYmP8od0A4rlUwN4qUrekBg+C+Nvz
Ot/o4TwWl6RO5eFRsna+vib7CWKqIm2lZh9YOy3am8GhczeVfeuSmJ1ET4F0CRkXxvUxTlfOpaJD
oZ/02tqJIH7vw2KZ8f3xfRPjQ0IeKeUvzNpMWcREm+BF1LhMP+hkilfMW9Zxcg9llo+CcAKi96Lo
PC62nMN5dqfdDd+zQ95Gi+RbA5PiooyTeQspZ1ihuR5FsflN+ix31wj6e3UafbOeuJf885RZv8kD
8UpPXGDoPEYfzCXyDaq9YTIoW1j9qmLfx9qCZKFI2mXWQdI2irUsDPB9ROiXnbMfdGRmMgIO5hBg
WVuiQSMbS4pp6O48H02Ts0ekCVd809GKSUsLr1l7kPaGmPfEaGnOXEf+Ia0lZvUwT1BID0/o0ie1
f93TNjY97hOwCK9h2h876zvyTYX0hXCuwSnsr2tt5airuD7HemSOb/r/9IvGFgyA/77g/M//wPmq
/KXeFG/f9ueseQwiGitN7Bd1eEd/XDP2GVcPhZ4sY7NqIizhK3/Mmsn1gwZrWO9BgKQk/2vWPOb6
6brJLaNbBm4K4t+5Ziz5c735xvrlD+4tsoiZev9szypoLIPCh8SeCefc9AqoOoKA12RNbNccgd3W
SeHk4kmNVNy2vDXhqeu8Pke/RaIYLiRZtyeMOYdWls9qfKyhzK6ZuU8jAWJtMGHCmOsltMNVJhFP
EdzlTb2Q43DZyuquy82LKHNuBS2vRkSZilaSSR6ljrxszG4fV/3ar0Iclqk8ZXpEbBIC8WIkrxo0
KMVGuBeQFEdJ3KsySApYi8VYA58yi6R5iRQp9GUDLDJZarbyIF2Duy+SXp92sU/ckAKpM90mtnnV
CAwG6WnLi6prt64GQ2PAlF7XZlAwZnBijpq3LFNxhQkUNP5tR9RKFuL0Tks6tDqKTvWeYdy818UW
keW1CjPKZ6Z58KSMsYaYGEWDn8NoV5Cto07eCO6BTv+Wp3My5p/l5lGK4GXd9YFGak57gPXFpR7e
aVK6LrP4WKQKo8drCfdOu+rAwJg5GN9yW2wjUm6MzkckcOz7bTHKuOCjwZDCEMGYNpgE+ApBinBs
jcRexpbNIVjXjJm1MWDIFSGnfHQsHaAJpkKF4S2tNsWxninxYGC6U4u1ToFLHbzBjvBeEtY1xfU2
GfLXruwOoZM+Zq1EUSHFGPtwmFoOXuzD0O3iTmy0HrSrqi16dzKmsMRI7/pOn/PpzOTgMHrtNIyg
7YcSulVf3Qi9wfAdN3LzoRwWBAbC+MNmv1z2DO+RqHf6Ws/XdvYYdg9pj759bbSrUn5snctQY8w2
Vxxac2Ou1yirLgz0YYxcRGW+OEp2K6dVfNGaqH7J933qevOu14zt4Ih7q3B2Rt6QFy8jHVGwzZCN
SJ9LEJsMEhCmSmR305YcyjXKiseemHMoCFARAC8CWxwGwPCeSRlWFBzSjE4zb2cqYhd5ykYu83Ud
a7NEWiiSyWwL0xs85UATFFWau+FKGkw01MoiqJeBx25wQpgPSxkIPI9KZgsLK0UmV3VzZp0w4kER
6jlivs4crbuxKcyPoq+muXqTxibKxAocR3nBdP9qMF4VCywjxqdkUjctUnFraNEX+hcwyLIpEdqE
aQTrRAv2InpAhwXcwO2IiNPFnztHdOcxotfB+O91RhkBQ3w9/wZrs2w3abH15RnYNu934nQ7TTqK
8CZhj1Qr2dvn6SaOF6GCA8+1aoyoS4+cbOFFwUwwMKyNjZ1ugc0jb9MWFXPoO7N5AIE9YJnz2Psv
3XBnYI6HgZ/Z7Fub6VwV3xJ1cNHK0bEepgXie1mjm6VczaIaSYu9k1Swm/4GR8VFVTsPUqgrTPBh
Ebqi2Vhytm405RDjqOkV0egeubfdCMZHq6/KGH9J25t3yWgOP4kgfwRmvI0w9ili6dGR1ItMlg8w
ue94ro65Xn5P/GhvSMqylcy9lnoLtyvIWGyWJULPqowWJXPlgCPIsx6M4DWWpDsnwYEH4ToGSBOn
DUa9PiMALwYF1xhqvuYyBHhTQzHwTcudpZecJ8WVh+gz1ciWEFqBGeSFbkJo7Dr0aKSLKcmq0jcF
40IAPm+oliYJBkXCOD/L90bk7RssszuHl3Kjkge52Bg+Sk4U3zEekBJovOwOdzX8S1e7Dpk/oC1W
2mqXRihkNbjG2N208AsSBpOS5cIMKc6D5rz2nlsGq3IRzErkXp1cXUi5eA0b/XtmCIydOGFailbD
d++dZCCn24MHGU47iCVV18z75KbtNEI54Goyv7S7bIY3IbZdEeOIZJmbKF7D4qVkLByiuFNCf6m0
qHwLPiAEuUkM3p6FOCcHy3QERCqUV3Q9XE3zRqzyJDkPYpw3ccF2AAHikKED11RXRhSB4bqB+Khz
QHKuzbFYwg4AcJycVindKrAllDHBCmF+EbWvhgY468EWjcubztVnQSIJrKi9uVaocAHNtW0AcfMp
ViGOOO2VpKevMj4800QtebI8EviSTR6N1Ky62ihFh+annpklk8ZCWsRacu95zmrgGmzKspmaJLlL
Ao7PCLJH7tZRGrZhOulI54C/YsMurrHpqqA6afpRqgi0bQnGEwMjxEjDsal/GFKciQZ7NaBxGjJ1
10OvDhMzBgIXc0tmjmX3K1ulUDTGnYJeX5XOHQNIsnVB+TGqSnqiVl1cKbKcAZh7rUHExt5grqjG
XM2NRahdFVUwC5kMVclcDvBQkSdewFldxfMINX0Z1Qe1JyleTm8JP3pVqv5RbeB+x+6j7z2lfnNj
kkQAu+lipFV6+ITUkYtjrIGOnH3N8Dffo/6ZI3td+HCuisT8FlnFuqr7a8lnWjvkEUypxJ5BFJv1
iTIrsRLq1X5i1tzJKbSEuLiG7bCUdfO+jDmw2DzkVSSIxrvo1bCDgwNxGcP6XRV2x4rZD1OpKX3W
PbQw6PJrM1iJzLyuIQd19tb12mXnb2LzQdT5UkaoNTBiEZTrTnfZdTJyUGaDir5JI4b/MUB730kT
uclWJu2HEPdYHC7KkvvQeRggiVjGMTPxbMx1HB+OuYUtt/nCrp6a/jZUh60w+oVGrZUqxjRJL6Wi
wIgt5qByJ63urU1ubFvetJ2J4JgA4TCONn5bbVIcH5Nyzhx+kpFPlzvPrpXvSltha2KXwWGIJHOl
BcNS5RRuMasJfR55BWuagUAJ9aGXowXkwGc3viYdBe1uh3kiyBZeCnWSoODFSszS7nw8gN0WNh1+
qUawayKxVcC8yx7jaCYFvp4ybrzCQe2mRdot2fFTyLQVpG/a15B1K/wWXrvuQc4wh622BdC579RQ
lyy8Yjcpwkkv4UZJbMrGdGFJDz3yI9NFJmhMJJFcWkq7rKNgzaMwtdV+mijFKrNimMLElafZg0dP
HQlc7C2Vxc/quaG9BD2TjihcFCI6GnK0YtA5s8D2M5S7TPAEibqdlRyU0mWy0GJ2HhC8IXjEoeFT
O4UBpHC33kVEBLuasm0cwtFqf2fIuL+ZvHzcruqUoYmBTS/Sax+v6zJizqBF+Hh5GKOww9ziZRjy
77IVPrd6fW7q6jVUU3pKA7aLHUb3AULJzskmlX7ne9jFUW/mWElEKVplxnQZx7heHRFUTnOCdO0E
wISBCr4rnoQTZ+6d+zTqMjCHGWSI6Sljgm7hjjkHWsIfUoURbxM/Eos6dSFp2VTrsX3R2a9YL84z
zoM+hLBc3zowwUzfnOdN+d9o/vb+c5GW6ffqRDM66MDelUXrl//9v35QjlV6r7/vAG/T4sVP3L+h
HI/f+y+0ER0s/ZcgA4qG78+xA/oj0kAIpFWxthppxXzljzZQPxM4UBk2KKXOPEL7oD+CcmwywBib
R3n8nn8Daxxf4SeoEYGTQjoHZA9UUNZPfOM8KJGGpwlsP+9SDlOY71wJDr4FEHJylNgS+TO0hmv8
F2chUpq6VL9lkv7oasW100urppUmWu4t1IjwzFurHrZRCQ2R3ECLOyEPw2X1I0Lwb8W9xiiI+qSz
JT1CQdKlCFVD1aXSp3+ak5gtxJsu7afWmEUa65TPyW2Yoqo3bst0wBvNgch1sOR0aYacMt49vJ7Q
u7PgzMQQ4XwJxoUNowj0SoaRQDboKjd5UCg8InUscB49zhAbmoM17D3Vu20BthTtQDAPtV50U1jt
XFLFUeu8Fa5ssGob5gCQQIL+thzgbTP2N2L/exiQhoR0IdWGyWgXrRU24KCa7vqo23TBneXH1G9F
Cbkou3Fw2zX6a8dfxRaxqMMkt0iNNCkqCBy1nXUQ48LlVUSnOcr6w779C9oPwYN/uaYa25NxlmkD
pn1e06Yh4kBv8UvxHHs7WO7W4soljzy6j8p6yzhqRer4s5Ty3jllytCYVF5z0THxNwv92i6Ux5zm
tR1gXVNw4fcEMTkzOuafYZ0SLe5jeSXdkYt7n7Dfll0vP1RxvxMB4WSB7VjcbAJrTMUsYVLEh860
4Dg0eNUgb8fjy8ejICmjBywjzpmP7ora2ZgsnlW0G8VQr33Hu44bk/qpq8bgJ6BYWa5UKKgKPGbz
SvVbWBC1udGIIGyJjG83wnoOnMtAweklhIgrvpX2Nko3xH+BpuOJBpfaby7S8spWr3NouLKGNs4F
iEhgSJDOppK7PK3t6I5aDkPywCf7HZjVyfTnWm8vLPkxTaiZBnmu1jlKKHfKG1pEoYWDvVrdVnV3
Ffb+LNeVXUBSm2d2eCko/nlHYw2WPlyJ9G3LNhODKd1E0qA3yewl7ByjcrjJ0m5XkN6XEV0ga92d
sIxlAXE9B7xmejaBs7vR/PLZt4ZzayC7A9KYUtFEmOVd7FfHPjTnWdhg5aKUFz7Nj6kMO1vASZZi
Y+lUyS1jRorukuzU1t3A6lu6aSORyoBrb62Ud7bVX1JG4WCZXWI3IjZWVpCiU2fXQGE1aYD5Limq
SQlij70Wsb+9dmcm5LdbraXPOzwKXT27N42RGS0w0+mLbtl17SrS93Jzpyg+5EOhUAjEE416xSAJ
0szxQJcmeuxd+nhzeDQ3ioWjGI7urI++sGuA+wH+qJ3f8/ZWGQkyAOt98tDgna9lc78ONw5digfK
NNjmLOmNBxsT2px6PkfQh54NsRsiXhdXycxf5rmLDTZtEvNPTyo2dXmItFvZ5nZnU/b3SndVK1jD
VOrKJ8bVM7+FVFqVt6nh1thweFrn6IvLBMVQfMWffZ0ti+babDaBi5M4jm/6UfEcfdZhbtIpxtyM
7GRqwnBVVH+qZpeRgY0NQEqUXlbebUPFDy+AlGuCJQZYNPSIFfGDEXZHj/CFe1DxIOAc5+qPbjV3
lmMeJtGIw/K2th788IGmvW5eTZAP/Nhs5UJhKqOLGJO6K1FftmLhR+7BV7CWwtT9KY1JPnCSldZg
y+KFcyvvsKGI8osaYbox3EVyPs9HUH7XlTpx2ug0cfUQEjQdfW3yyaUtBp43ekxb5N9QYvHL9Et0
lDQQxM36SylOp5FvIC5nnhrEdgZuxQ9UygAb4OI1EfBzzAJHSMwy7Lu+P++q18BrZkq+ZlOW9tHU
F2Z0qCBbtM0xD5ZE+GLXLBEizQTV1DEoXFjtjQyLBtDSIttilLTNKqQEYmmpW/QctXQnmCPlM6d9
6oZLy9uk6lWg41ZUtbgAaxiWsmFKmO+kScCG6a3voXYQ6rcue9bxRoLbQ8P0zbAYtF0WzYuQN6F6
1dQvLsmh8VEhrq70INgQbBMzr1lgFT7L3jxn6XBmNY9rBs4TM5IBaqEw7WvOeRryZEiOWsY3D9jy
PYjWv2jgkpdLSEeCDAqz2+jw1JUCcSEmueau70Y2/GivR7IhryYtY/ypXBfQQV1mzU4xN3G3LlEI
EugjgZfaE9lbiOLKLmn2UAYRhGisRXJTOtd1f0jsvaA1TReEzhlWMJMS6arH40tj3N4TMSc3bTxj
itRNSqTvkAte4/I8Edx0jROvs/oqsQkZsL6J9rkWRySmhcKED0M1qHJxSnR5MykhrXv6rGo2o11n
gflhYVbEWI2T9WML+U/kbCoCy+2+w3quW1tyeC8VLU5NVPglXHgYN92uPc69yTRl/YNhi78ApDwY
V/CkWxJffH1e+TO/hohYX0jZVYWaNrevvOTGFw+B/4AQBGaCwcyPkA6fRO4Kv7xZyclSxgdPF3Ak
XtNqlaeXjRHPVIfWiHasVkje5ryOQNrGLDAEPQZmHtYYIJ3MLAwBGaAUNEXacDdwlvj53kScYLb2
QjL2Rr8qR59Jl+eRzEGE3h2uf4YYcGb4Xqa3NsSpiF8xc/FymfsYNMIpWyTghPBw8+QgioewSedN
jIBQb6aiVr8PpXFvZulKU4aFke/sGuRpkwZbnUjuYKaP816gaC9a+SK9VFpGvNG3pntFPrZUq3Wj
3BCZNhHgkpqqM3eLFh3JaWWCDzduje1QHbCCmxoYzgs7nUlMcXOO7S54Ufl0JLtZjNZdlcKV6Zpb
EZYzG1p+CbXf94xNbliLKsTQNSyXERYI9JbXKpFcGqoOqexezXxj4GZcawJVkT1xm51ZGKwtN3Up
u0Cf5r3f9ZcGVUVgvWbcBYW1xyNs25LpWLjRUhPaVRRpeKDjQKW7t8AK51U+3GKr+ZRbxYXsuTnO
itBKKzjCidTfRBa7p4nCm97WmAE+SV24NvHiqvutmt4qDNQx+zh0ysYsPXTH1loG4U/kGbbZMOFh
ZeCxh6vu1IOlR7DRXKdyLgt9VRUtpmSjnxreHUxEbNhnXXRNkb9sNXslS+GiYuEQmkxZLWwPsyfM
etkJW4+1VdTkkLnxIQXWDVP/BiUHFwTMyFbdxlwsYd/P5fw2ZIs7Df73gFkRpQuWThD2fEzHkB7E
fCzloiBLuK2CfRs8a+baG+4tKgJdOxb43kwB6fVCnVPMcnOUMzPBMxwRsVlW85xqyC8hxWjysFdL
j0esdi6CKD73GSvUEV7OvTH3cua9+h7CzMZ0xczXz3t1KSvJPsqXRb8t8SaFe62Ul5igBdaiZf1C
ks9laKslxH+9lV9w/EPfBAxeUC/WV759Cy9r7jjGxM8qSkBdZjhuX7qNepNzDjIF+uar0VXaqTGe
pMyBwD/UZFgGI8cwKZdNVR3sVjD5jmEDxfFuAP6tPI1qpsVUr8ZjqcMQyWKEA2vRxPvKGviU7VLG
k0z11yRE1VOcP9jTfLqaNC/LfReol0wDrlAlqvqVphkMITBm77X9UGGTr+G0blL+41JeNwiCKP30
l6RU3XVBLmCIuWNJY4T0jzm4lGGwG6arrrCXA9JjUT+7bXItW9Y+JWkD823CUuNZ3nEqWvkwF4DW
/KpckdU+Tqv7xkEPoOAO1I2Rg9DnVz1ZwZOQwVnPf3uF/qxWBbyxYdIleErBRygIcFO0YNYwq0/R
YYyZ3RZXuPD2ZrFTkvuh5jfWnClGF/M6fKoUzq9UobSfVb63VmVmcbo3r9P0ThRMw1w3u9Lpscwe
bV0MEJEMmLcwTWgAjl376AiaxY7gUm7NaHxPKvn15F7TE2Mk33NdB7cYMi6zlKG1CaXfSLeNyrQt
AvLWoJ+36TzFvk9BroGymvIr5+eo06499zijFfx/U7Q2pbqo/VuppurBt8oCrnAbfusqgsQxJOpT
o1N55QOaOTPlN4+yYo3bJVo3pmg45+epuYeyoiQjNDxHsG0PRFFHB1naWf5Ccs6dkHNULDqyESr3
Iu6+48xfwyouoef2trh3JH3bN8NDHctPskSEoi5pC0u7L7J0o9kc6PGwsop+ntbtbGjPg2QbwRLB
73wlqBPcoJvzGd/WdTWhDp2hLZw0tr4sTJLCATQTe7gYCHgwXOuQC64psJrMynq810mTwo8JIjfk
jgqdZvvYMqfXfYwmMPxzPKuY2rn1pLs3Oi1t7NkcPtV1IGrcebJt6KxCvz2OTwXHat2fQ483lfa+
U+xzKRB4kzkHxou0xAU95xUWBzOn59K3wPkcZ4cBn5hIWW2Sn9gudVtHKnMrJKRvwQRZyzAJreEi
6OtnxXSupT44VgF0bR2aRZHAXzVEwwuW+XzQQ0ZTYt+4PmMCIZ3LUXNwylGh48sISmXOD5y5PbxZ
O3mpJaJgjzeboXFv6ZOeSpZJLZB/9e5t1JIv47uwV+Jy1gt/1g/DJFbquYjJqcq0XUosTmkTAWk/
AiYg/bGmsUY5nO4HZNJMVXuUaJlVnDuu9BRn6tyNtGtydBYpk1cRZUfVwcoJY1JMLF4tAkJx5XyU
4eNiedBs6tC56Gi7+jDcBFa9d8nMNgRuap3HRRqUz4rWQqHR3XmlJhchWu9lo5qEJZjdIhiliXZd
35de5kBO8XICn7Rd2fgQgAb7tXRknDEqDdCYDL6oOTLDv0q8504wLXHcdhuiHqt9BEmRZXaImwyy
gi0kmI68lSTCAP3WfVSwCww87bxvFwM5TA4WUzYnrNUe+xbzdkIaawcGVmNxRFosDSPjOPAv0qQ5
do64DgquKsSgPtKerkPUGCLELOnCpgJPA09gl1DxKDEfpuFdJ3oOMMLQss73pbZMOPGxDgS+TiqK
HLc39fMS5wsQYAftHqFlkRdNFfkCVf10sLttTtJIw91j8MD7hBVVEaJUK1ja9GlWrM17ywOpjXQg
/ebaL2OTgjc6x4qe+g44N8Af28kw1jJXmeY9AfoW1uPgXAq0qEGfrfIAUIfCBvcwic4Ga1s5OWiF
tq5wqBjwZ1M9F2mJBvu+yp6rUpuDik2zLHeuuvbo53SoPf6YnblLAjBpA/CDsLhej8OJxzyU9mYp
GqZ+6HuVGxPig4UjbGTge68x5cYkmUpHxlhRZiKUOj3Wrfm0t5WZkJ7T1KDC2zm4bAX194rBSEiz
bmDBW2s9zR4pOSDjQd1udOk8QGTYlN9piVfYwuXuurfz5VDNezrNmMSRlsSfMeTVvmj4XSRBVUoy
GiVPuY1bHM6FMzMUFGm1o5+nw4tRnSf6PpWPSt6x9BeZf6OGfE9Z3g9+gobYmZGHw7a4rIGGUywY
fQZDDEjPex/yapttcO545NEZrW0QG/0zKDV69P2M8unkB2O5BudS+5kNrSVynliCWQRycxLRQfly
AyfWbCGaRze6/ucX+4l7DQ0GTNEQKjYj6hiPKH5yDMQakzV36GpTU9x6OPbnRByk2mvLQWqZz7j3
SBQPxqDe/D9eGJz5l1+TF4TuA7PnV6vCAsebtlLCfmq2OYkG3a0nbsifmClptykSG1yWsrUUaF1s
WJBEg1jS3dtb+B/NAf5HatbtYxS9JuXTf/6f8FdQH7L+B2Aeow+45YqB+SGdzb+AeeVM1UY0HGAe
0Rgo80dgfkTqFVPwdWFoMkjqv2jAY9S1/cMVDGfQfweaV60Rx/78BGAqYquGDFtDgaz8kxaz6wQm
P8RsTJP7fLgZjCdFLuejKx0XlLrqo1u8A4s8mwsInfhhUWuiY6E7JZlgLYFEq80iYyd7FjTO+/hV
1DS0GPNMneYB0azvrlNrR6oYTHvHneajfZ+50xJoJJPgzlhfE01hcLWr+ZyMSmadE2muevms7zc5
U11myzwM5L2CSPozkipBHMyp9aKY8hySyUTyF5ht4VPhhMosQyMUkJ2acgWVkXHjl+qVHJxXIXzb
Y6atk+DIVDHMJ0YzTzQsf5c1/IG2eZCbPT4fmE9MA6NYdze2NUcYhBuPh7gYWi2e13ghU03qIPvj
3/k/+cufX+V/wmPIjKVWzHt3pqGl5Ja5Su4QjWrblJqVEPVJcgErl3+XV+V1d5N986HVzKLvUfpk
a+V5fz+IDeYQOlcAZwAF7ETdAHWhYLgdqicHyNqZxNcuk3zvUlKKhXuOnMDhtuySaY+jUN0+981t
fAyQ/WOcTi2bT8vyrl9JdECRtcu0u++9tG0dZAXpVZoyz+Rq4sYzg1szoZSHhkDpVVjxCi/8tMGj
xWIGGc7Gcp4CTLlC6g384RywG5HgVSwD5zaoZ+1WR97A5U0jiO+CQhrMEY18ij+vOpfKo+3dpvS+
5Doe3Sv5DkhkQQbIneqTIvZQpYsEk6a2PMTq2kVgXdMRREsSARoJEf+eynGDDca0mHkKtxrw74Uk
ZlgiGdCHTfUyw0uYC26hXLY67O6X2EHEPyHIASQs9m+ZhiCDIH8hjTaAmvI6B28gCWtiZRtBanq7
J/Kh3asXwyZeO8/garjR1K8pXhxk+VbnZMQBwVSTWNyQ/sTFvaB9ZS1g8c7leomvTd1eDMamnPHy
bnCUkhpj/oU+AyYeSbUTokhsKjRRLyOmzXssycxr8qr9a3haTDcydPgXNkPaC/JuCJDXGLxO/HbW
He12U2YzbMS2xcixILxuJs8cVG+bJllxtyL9ohRc9Qsqq7d3SfJCH0zdQ/DqP1iX3r7U5zXzBFzS
sgS6Pd3PbLhqi3YKrHtUS/w366lZzGQE9d2CmkKR7rkZlDuwhkrMUAxDGX7J2wf9AOn/2Uei2C/j
b+Y9yWUjiBWv4YCAwALy9OYkfgk20jrhBqWqgtvlLMruPJE3/9+vkB/X12j5OH9zfLyoX4v+8rWs
o+pPS6Xxq+epn1TX6X/vH/pjdPrXP+jHRPi6z/CafE7rpBrfgeunycd7ZUxd/zQlfntHb2/3n35A
9IiPZf3CT9aNM2W8UfRR7iHTb/MDkVu5P75sQwiGPsykWJVHU+XxAuP1PizQ3y3BP/9272v5z//M
p1/g8SVG84jOrvCfq1/n5Uykf56X/81K/PyDPiyFeSaTc0zZZ5gMm2yFl/m0FLYwFJaAC1FGdMeF
fYorgUiJguG/sif+YSWQG5mUolQmsmGreIF9WgmESroCxcy2UBvJMoTnE12KtxjyLy8FdRrWavyp
M4Y22WYfNgUsCiaKsCh0KiUN5PB97U/u+RCmDQP/y0sBgYSfND4bTOp5AD6uhHwGJQTfWg1nWjEq
Dk50U9DR/YaV0AixR0Pxx6n5aSmsM8gMKHp5eJRRmitOdVNgJP4bloJGARUHzbtp2hwLn5ZiPCrG
r9OZYOjyLjY5zVNzbLO+/HyQAfJ2GpjoJ4FiPi2FfSYETwhO0AKStc6+ONUHZAQovrwUOjwehcsB
Wg/8ss9Lwa5gxyA1kvmSbGrjTXuSu+LtjX95KRTdpDdXFTE28z9VFSwFy8RCjRvH0LH+PNGleNOJ
fXkpfkiU36qnD5cHJ6ZFGTrqmGUwkT+W/fSuUWq/3/BsEA6i4QYP7Ie3g/hcZrIhVKoJ7lGKcl2c
5n4wqId+nF/v1Mk/e5hfW49/LDMxxYBMSZ2m6RwIn3sPoZ2BjfFS3KRAsMqp9h7Y5n+999DPZIAy
ineAP9Z25EB+eD7GsACyAAx7hIhpQ+QTPTARcv4XG9J/2BUmHSltFushI4d4Azk/LAXyVWBTNguM
YQPc+kffd4JHhfVeAX/tAUGCAKZL2NMb5fqnXcFRgZwELjZ0ZEU70ebcUKFPcP9/8e54wykMwVmA
NYtmjNLkD7tCyGcyjbsCiAGj/B1OP8mKAjn2l5dCP9M0ePm2bagqSSDjFODjUgjSQygyyaPVNKw8
ftT4J/aAvO2K39GI0XTgHoJz+jsk83EhKK0sjo9xmchMgh95mqUV2NXXiwqDYxHXGHssq9/l+R/3
hMVNyoE6XrYW1fYftdyJ7Qmc9qkCf8PjQW9Ofg7HADFsP98f1Ff428tgW3jsAGYYp9ecS+Y4xlP4
pN4xxi/eICaIIOCVab3NmD+fFSwGNy0XKqFFQta1E31ERqOI37AvOCIsTI0ovTXl7YP/fFpQWvHs
2FQV/DGmH5zmDaL/jroCJymbk1MVAleMcbr7cSm4QcRYfgkNGJhz5f3KOsXT4h15/toDYlBYG7Rh
4u02/bXEouBmt5B6MsqTThT1p/D+OmhD4c34gxqK2gHfmPEw+Lgr5DOcyQTl5ng4idGd7DSfD/vr
R4VxxjVKzykAuscP/pcWnaOUadhYY5ks2InOP9gUX6+wzDMN1F8BlIGmRGLdL3W3zoCQBkRRianR
fqz9CR4VI7jwxRaEqRheRSBUnAhguSMr7OPzQdQfl6hFG8Zp8l53nOYD8uOW/9qpydAL4hgI7uhP
+hOGZZ+xKRgFMQWCQcSU4fTOij9rLP39vX1lMUYrVgtwhn/9BcJrn3HTcjwzCcLvUUc4faoH5284
LYinNGjtLOBuWcGp8nNhwVIQgckDRMeGA5l1eijWn9vil+zPf59OoJ8p4xiU6hti3rvA/uNxIZ9p
YwGGhpxzmnzK03tG3p0I+Jy+fHIaZ28zL4uSEmyPVv3TyWmdvcO82NGBfOvaiV6nVH9fr7F0IttM
OCScA390nx83hXJGyzqWm3A/2Tmja99J3iF8UF/eFMBYI2uCW0JXKMHHhuvzUoAGqNQeGPCb72F5
p7cUbzDW158PdgVaJCA9im6mAPpPiB44r0lvDlEcTANw4FSPCt76b9gV45E59mMmQYR/gd4Al9Gc
sDGALU609H7bFb+jSx9vDvoxbWQY/cVMiMsUogFdCrct7s8nelZw1v2WXWEAYdF3jjNy9XNdMWJ6
1ohvgvG+XS8nuRTjrhBfPzYN6kkimyigVAU21kgu+nBsUnrLHKUcFdRYb0PVk90VX+9Nx5x0SCQM
o/+q8GZXnCRaM+4D9euPBBiFgtsk5wJlJDjF533ALy+gU4yjc90iwex0h+f/VQrzP0yMqbR1EH1G
YSa3JCOQnx4JelS+PMaKgf6iqznVR2I81n4DRgFOaXHSvJ2TvxyUqv7G5UbZRtDHaAd2ekUVc6A3
mtQXlwIzaxzKfgw2iEfgd/1wUDISg3dF/Qm+hyXkCeP9YxP9xaXgoBxpNtwaisnx8yueqUGn4FqB
b8M6nWwrypb9DUth8cFTWeLdZv0C7dpnTN2YeYwZOO/T9RN9QKDa/oal0ND2WRwWP+qmTw8InKPR
MhBSHnrDHz7xp3hWgJ58fVeAcrPt3xFsCqufzgo4RxAJaDoYiHGmQLo5zV2BlPfrDZgBhAdOA9XM
AJ76WftBjhWTEdyUeTreUPCTBWt+AxMNhMIcew51FOqOJpmfHhAI3TA1aUIpt8cIg1Ml5YFbvX9I
X8G4QSgAHjgZuSHekN1PSzGW2jLzUVnW31Vi71fWKY2B/kR2la+X3mRhjHeEzXgDaP8vkKtR7sAT
RNEJyD2Wo6d4cCIhfx9FfG1fGDDXgTK5JxgE/joTo95kS3CUjGjmaSph3hrz33GHCJoMPnDaUXOM
6fr0iDD7oFnT/i9zd7PbRBJFAfhV0DxAZDvtjrOADbNASMNmdrOziCUimTAyYcHb893q7oz7ZxCo
enGXYCdtV6ruz7nnnIJ2Cpwgz7RUGwXQCpVFL6Gcy8S2LkIM2q756d1ePk2aSrcO+ArLgKjJdEBe
DrHLRDtI9GAY6NwYlrmvjOw0bZxYY0c0MgQmDQqJRZlMgNB3Wxoxk0E9qYIz9EI5Q2ZTHyc0Y7cB
69KLLhRYUikzGKDWJjRD3Swg51KEZ4hPVpc9Qkyt7G5f/EyuWnS7wu2nEO69evMW4yYrcCPzrbAU
qgUjINfDhspjmkgdkE2LmEWCXu6CTXtAVgmbagm6B0LiUl2NE6ldseW8HlAFjgGFYcZQUUqKetym
NS22ITaHNjbHHNhk3R8LcXu3a26RntMWmrv6thT5St9d/LGaBYGUBgTAazeYKZPXbfI1ID2bYnaz
3+8TS7Ap9jIIZq6ZYKTNUaHpfMC3wrxB8x5U57y7oqv96hKIk+bPTTsX2tr5EAS0a2JOGNEFk4yx
Qi0MZVghgSBz0wMZB3W3c0x3BciwaQL5RGw1UE66FNwoV1gK9Eu8XGkUljWFsFRYbNcC0+lLrJS5
NDJIH9BrDkhzExIwQSJk9kvdWAxbQFfueyYRScsh0BJU74qGhjaELpRQcalNjAGvik39OXALLcsA
UZaxWhkPSNkVazSm1LO+6QEyM4e7HRDTkQiYaO77XUYF4YDmFePCyibEIB2zz8aAXrqCZsJDO9yo
rSwVLXKRyqSdHhvRrHFEhJ2D4Rgx7QJgcWBrQxiyuWNZ2Z2gjK2peFd/RNqYCCmgdmqtYvg1ihaK
LM2548O1g54SIp4xWiBFsJqp3hWWwqjn3i0+DdhuOj0+qLwBnvc6eVQTASVtZbGCzBa/vZAKNgiK
JRyMdwXSTVFcH3bK7tAk59wVfMzqD0jQ20kHt8xaguY+9bWhIQyQ28nAP+pE6hljRXRRKxyQsKOg
jStisXJt+qiyAPKGVEY/NrjppVwKOEL1UvAxaSRKBSV0f8b0v79pvKAatTPAn7ucXUgpsup3hdIb
3WaruEZVnnNWtzfiKcQb8rnXoXYHMuXEdAXBMcgCfQJU0aJkqStnkIWJmRm7dDvsmpQnpHht+GQ1
HZmlEBW1GgosQ4CJYR7+rr3ihJiWAnwTgjdD6T1kt7q1wFMkJdZ4igszA6gN0kFQL0JNSKreZgX1
mIusEDixbqAVWAWKiwXMAsVkR0kZA0UZNV+46PBNc8wVlsLls6prAAjK/9QrTg6BbF5V3kmLLKV3
/dg0uhCTkHtc/wX7DksBEg/T/92hTJi7tU+ZRFYZkVFRRqu+bCqpJYt16H2qC76TMokoBVc4IpAq
cHene5hXnBj/dkVrdPS7jPdf2DwvFujumzs/FPPzx9PXJY/0/3vDkEHnr/em33ERtkZy9L6wQu8e
fSqm7PHvNyNVQPElv3px8Ckvj+l/vP9+8yePnjV8qeE/3z2eLsfLx0/fywvf+0/54fiZhfqHL5fn
T6/ef3s+H58ers3Zca5lNUnrv4/0+o/RB77aBz97wj+n4/R3i7ZRpoY2t/a3//X48HA+LX2B4SGS
Te1D3h7/fXw+nl/NLez7h4R/Se1D/v7yzV/iz9PT5+Nlev2Kvrww8X7+jKXd8WJ3P98zg4390o+N
z0O84+P5dLy8+QEAAP//</cx:binary>
              </cx:geoCache>
            </cx:geography>
          </cx:layoutPr>
        </cx:series>
      </cx:plotAreaRegion>
    </cx:plotArea>
    <cx:legend pos="r" align="min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370522</xdr:colOff>
      <xdr:row>3</xdr:row>
      <xdr:rowOff>158115</xdr:rowOff>
    </xdr:from>
    <xdr:to>
      <xdr:col>16</xdr:col>
      <xdr:colOff>144780</xdr:colOff>
      <xdr:row>45</xdr:row>
      <xdr:rowOff>1905</xdr:rowOff>
    </xdr:to>
    <mc:AlternateContent xmlns:mc="http://schemas.openxmlformats.org/markup-compatibility/2006">
      <mc:Choice xmlns="" xmlns:cx4="http://schemas.microsoft.com/office/drawing/2016/5/10/chartex" Requires="cx4">
        <xdr:graphicFrame macro="">
          <xdr:nvGraphicFramePr>
            <xdr:cNvPr id="4" name="Diagram 3">
              <a:extLst>
                <a:ext uri="{FF2B5EF4-FFF2-40B4-BE49-F238E27FC236}">
                  <a16:creationId xmlns:a16="http://schemas.microsoft.com/office/drawing/2014/main" id="{1EA599C5-9AAD-4F0B-8AE9-882FDBA02C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Rektangel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a-DK" sz="1100"/>
                <a:t>Dette diagram er ikke tilgængeligt i din version af Excel.
Hvis du redigerer denne figur eller gemmer projektmappen i et andet filformat, bliver diagrammet permanent ødelagt.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958D2CC-A3F9-4EA6-8E20-DC955341FB68}" name="Kommuner" displayName="Kommuner" ref="A2:D102" totalsRowCount="1">
  <autoFilter ref="A2:D101" xr:uid="{65FE06A4-8091-442B-AF85-A20DE9EC4059}"/>
  <tableColumns count="4">
    <tableColumn id="3" xr3:uid="{B942915E-3013-4918-9A8A-65BA15F0D9B6}" name="Land" dataDxfId="8" totalsRowDxfId="7"/>
    <tableColumn id="1" xr3:uid="{AACC7BD9-8E10-4997-AD74-FC8AE506E673}" name="Kommune" totalsRowLabel="Kontrolsum" dataDxfId="6" totalsRowDxfId="5"/>
    <tableColumn id="2" xr3:uid="{65623AD3-4FC4-478F-9197-4A98E88EDBC7}" name="Antal" totalsRowFunction="custom" dataDxfId="4" totalsRowDxfId="3">
      <calculatedColumnFormula>COUNTIF(Marathon!$K$4:$K$232,Kommuner[[#This Row],[Kommune]])</calculatedColumnFormula>
      <totalsRowFormula>SUM(Kommuner[Antal])</totalsRowFormula>
    </tableColumn>
    <tableColumn id="4" xr3:uid="{A29674F5-E069-4833-BF16-FB612573F837}" name="Been ther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32"/>
  <sheetViews>
    <sheetView tabSelected="1" topLeftCell="A7" zoomScale="90" zoomScaleNormal="90" zoomScalePageLayoutView="170" workbookViewId="0">
      <selection activeCell="L14" sqref="L14"/>
    </sheetView>
  </sheetViews>
  <sheetFormatPr defaultColWidth="11.19921875" defaultRowHeight="15.6" x14ac:dyDescent="0.3"/>
  <cols>
    <col min="1" max="1" width="8.5" bestFit="1" customWidth="1"/>
    <col min="2" max="2" width="9.5" bestFit="1" customWidth="1"/>
    <col min="3" max="3" width="9.5" customWidth="1"/>
    <col min="4" max="6" width="3.19921875" customWidth="1"/>
    <col min="11" max="11" width="15.296875" bestFit="1" customWidth="1"/>
    <col min="12" max="12" width="59.296875" bestFit="1" customWidth="1"/>
    <col min="14" max="14" width="8.796875" customWidth="1"/>
    <col min="15" max="15" width="8.796875" bestFit="1" customWidth="1"/>
  </cols>
  <sheetData>
    <row r="1" spans="1:15" ht="22.8" x14ac:dyDescent="0.4">
      <c r="A1" s="42" t="s">
        <v>225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5" ht="16.2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5" ht="16.350000000000001" customHeight="1" x14ac:dyDescent="0.35">
      <c r="A3" s="59" t="s">
        <v>13</v>
      </c>
      <c r="B3" s="47" t="s">
        <v>0</v>
      </c>
      <c r="C3" s="47" t="s">
        <v>5</v>
      </c>
      <c r="D3" s="63" t="s">
        <v>6</v>
      </c>
      <c r="E3" s="64"/>
      <c r="F3" s="65"/>
      <c r="G3" s="51" t="s">
        <v>14</v>
      </c>
      <c r="H3" s="53" t="s">
        <v>44</v>
      </c>
      <c r="I3" s="61" t="s">
        <v>75</v>
      </c>
      <c r="J3" s="43" t="s">
        <v>78</v>
      </c>
      <c r="K3" s="45" t="s">
        <v>79</v>
      </c>
      <c r="L3" s="49" t="s">
        <v>15</v>
      </c>
      <c r="N3" s="55" t="s">
        <v>65</v>
      </c>
      <c r="O3" s="57" t="s">
        <v>76</v>
      </c>
    </row>
    <row r="4" spans="1:15" ht="20.100000000000001" customHeight="1" thickBot="1" x14ac:dyDescent="0.4">
      <c r="A4" s="60"/>
      <c r="B4" s="48"/>
      <c r="C4" s="48"/>
      <c r="D4" s="12" t="s">
        <v>1</v>
      </c>
      <c r="E4" s="12" t="s">
        <v>2</v>
      </c>
      <c r="F4" s="12" t="s">
        <v>3</v>
      </c>
      <c r="G4" s="52"/>
      <c r="H4" s="54"/>
      <c r="I4" s="62"/>
      <c r="J4" s="44"/>
      <c r="K4" s="46"/>
      <c r="L4" s="50"/>
      <c r="N4" s="56"/>
      <c r="O4" s="58"/>
    </row>
    <row r="5" spans="1:15" ht="20.100000000000001" customHeight="1" x14ac:dyDescent="0.3">
      <c r="A5" s="3">
        <f t="shared" ref="A5:A33" si="0">+A6+1</f>
        <v>228</v>
      </c>
      <c r="B5" s="10"/>
      <c r="C5" s="18">
        <f t="shared" ref="C5" si="1">YEAR(B5)</f>
        <v>1900</v>
      </c>
      <c r="D5" s="6">
        <v>0</v>
      </c>
      <c r="E5" s="6">
        <v>0</v>
      </c>
      <c r="F5" s="6">
        <v>0</v>
      </c>
      <c r="G5" s="7">
        <f t="shared" ref="G5" si="2">TIME(D5,E5,F5)/42.195</f>
        <v>0</v>
      </c>
      <c r="H5" s="14"/>
      <c r="I5" s="16"/>
      <c r="J5" s="30" t="s">
        <v>81</v>
      </c>
      <c r="K5" s="13"/>
      <c r="L5" s="4"/>
      <c r="N5" s="28">
        <v>2009</v>
      </c>
      <c r="O5" s="27">
        <f t="shared" ref="O5:O17" si="3">COUNTIF(MT_AAR,N5)</f>
        <v>2</v>
      </c>
    </row>
    <row r="6" spans="1:15" ht="20.100000000000001" customHeight="1" x14ac:dyDescent="0.3">
      <c r="A6" s="3">
        <f t="shared" si="0"/>
        <v>227</v>
      </c>
      <c r="B6" s="10"/>
      <c r="C6" s="18">
        <f t="shared" ref="C6" si="4">YEAR(B6)</f>
        <v>1900</v>
      </c>
      <c r="D6" s="6">
        <v>0</v>
      </c>
      <c r="E6" s="6">
        <v>0</v>
      </c>
      <c r="F6" s="6">
        <v>0</v>
      </c>
      <c r="G6" s="7">
        <f t="shared" ref="G6" si="5">TIME(D6,E6,F6)/42.195</f>
        <v>0</v>
      </c>
      <c r="H6" s="14"/>
      <c r="I6" s="16"/>
      <c r="J6" s="30" t="s">
        <v>81</v>
      </c>
      <c r="K6" s="13"/>
      <c r="L6" s="4"/>
      <c r="N6" s="26">
        <v>2010</v>
      </c>
      <c r="O6" s="25">
        <f t="shared" si="3"/>
        <v>2</v>
      </c>
    </row>
    <row r="7" spans="1:15" ht="20.100000000000001" customHeight="1" x14ac:dyDescent="0.3">
      <c r="A7" s="3">
        <f t="shared" si="0"/>
        <v>226</v>
      </c>
      <c r="B7" s="10"/>
      <c r="C7" s="18">
        <f t="shared" ref="C7" si="6">YEAR(B7)</f>
        <v>1900</v>
      </c>
      <c r="D7" s="6">
        <v>0</v>
      </c>
      <c r="E7" s="6">
        <v>0</v>
      </c>
      <c r="F7" s="6">
        <v>0</v>
      </c>
      <c r="G7" s="7">
        <f t="shared" ref="G7" si="7">TIME(D7,E7,F7)/42.195</f>
        <v>0</v>
      </c>
      <c r="H7" s="14"/>
      <c r="I7" s="16"/>
      <c r="J7" s="30" t="s">
        <v>81</v>
      </c>
      <c r="K7" s="13"/>
      <c r="L7" s="4"/>
      <c r="N7" s="26">
        <v>2011</v>
      </c>
      <c r="O7" s="25">
        <f t="shared" si="3"/>
        <v>0</v>
      </c>
    </row>
    <row r="8" spans="1:15" ht="20.100000000000001" customHeight="1" x14ac:dyDescent="0.3">
      <c r="A8" s="3">
        <f t="shared" si="0"/>
        <v>225</v>
      </c>
      <c r="B8" s="10"/>
      <c r="C8" s="18">
        <f t="shared" ref="C8" si="8">YEAR(B8)</f>
        <v>1900</v>
      </c>
      <c r="D8" s="6">
        <v>0</v>
      </c>
      <c r="E8" s="6">
        <v>0</v>
      </c>
      <c r="F8" s="6">
        <v>0</v>
      </c>
      <c r="G8" s="7">
        <f t="shared" ref="G8" si="9">TIME(D8,E8,F8)/42.195</f>
        <v>0</v>
      </c>
      <c r="H8" s="14"/>
      <c r="I8" s="16"/>
      <c r="J8" s="30" t="s">
        <v>81</v>
      </c>
      <c r="K8" s="13"/>
      <c r="L8" s="4"/>
      <c r="N8" s="26">
        <v>2012</v>
      </c>
      <c r="O8" s="25">
        <f t="shared" si="3"/>
        <v>3</v>
      </c>
    </row>
    <row r="9" spans="1:15" ht="20.100000000000001" customHeight="1" x14ac:dyDescent="0.3">
      <c r="A9" s="3">
        <f t="shared" si="0"/>
        <v>224</v>
      </c>
      <c r="B9" s="10"/>
      <c r="C9" s="18">
        <f t="shared" ref="C9" si="10">YEAR(B9)</f>
        <v>1900</v>
      </c>
      <c r="D9" s="6">
        <v>0</v>
      </c>
      <c r="E9" s="6">
        <v>0</v>
      </c>
      <c r="F9" s="6">
        <v>0</v>
      </c>
      <c r="G9" s="7">
        <f t="shared" ref="G9" si="11">TIME(D9,E9,F9)/42.195</f>
        <v>0</v>
      </c>
      <c r="H9" s="14"/>
      <c r="I9" s="16"/>
      <c r="J9" s="30" t="s">
        <v>81</v>
      </c>
      <c r="K9" s="13"/>
      <c r="L9" s="4"/>
      <c r="N9" s="26">
        <v>2013</v>
      </c>
      <c r="O9" s="25">
        <f t="shared" si="3"/>
        <v>3</v>
      </c>
    </row>
    <row r="10" spans="1:15" ht="20.100000000000001" customHeight="1" x14ac:dyDescent="0.3">
      <c r="A10" s="3">
        <f t="shared" si="0"/>
        <v>223</v>
      </c>
      <c r="B10" s="10"/>
      <c r="C10" s="18">
        <f t="shared" ref="C10" si="12">YEAR(B10)</f>
        <v>1900</v>
      </c>
      <c r="D10" s="6">
        <v>0</v>
      </c>
      <c r="E10" s="6">
        <v>0</v>
      </c>
      <c r="F10" s="6">
        <v>0</v>
      </c>
      <c r="G10" s="7">
        <f t="shared" ref="G10" si="13">TIME(D10,E10,F10)/42.195</f>
        <v>0</v>
      </c>
      <c r="H10" s="14"/>
      <c r="I10" s="16"/>
      <c r="J10" s="30" t="s">
        <v>81</v>
      </c>
      <c r="K10" s="13"/>
      <c r="L10" s="4"/>
      <c r="N10" s="26">
        <v>2014</v>
      </c>
      <c r="O10" s="25">
        <f t="shared" si="3"/>
        <v>1</v>
      </c>
    </row>
    <row r="11" spans="1:15" ht="20.100000000000001" customHeight="1" x14ac:dyDescent="0.3">
      <c r="A11" s="3">
        <f t="shared" si="0"/>
        <v>222</v>
      </c>
      <c r="B11" s="10"/>
      <c r="C11" s="18">
        <f t="shared" ref="C11" si="14">YEAR(B11)</f>
        <v>1900</v>
      </c>
      <c r="D11" s="6">
        <v>0</v>
      </c>
      <c r="E11" s="6">
        <v>0</v>
      </c>
      <c r="F11" s="6">
        <v>0</v>
      </c>
      <c r="G11" s="7">
        <f t="shared" ref="G11" si="15">TIME(D11,E11,F11)/42.195</f>
        <v>0</v>
      </c>
      <c r="H11" s="14"/>
      <c r="I11" s="16"/>
      <c r="J11" s="30" t="s">
        <v>81</v>
      </c>
      <c r="K11" s="13"/>
      <c r="L11" s="4"/>
      <c r="N11" s="26">
        <v>2015</v>
      </c>
      <c r="O11" s="25">
        <f t="shared" si="3"/>
        <v>2</v>
      </c>
    </row>
    <row r="12" spans="1:15" ht="20.100000000000001" customHeight="1" x14ac:dyDescent="0.3">
      <c r="A12" s="3">
        <f t="shared" si="0"/>
        <v>221</v>
      </c>
      <c r="B12" s="10"/>
      <c r="C12" s="18">
        <f t="shared" ref="C12" si="16">YEAR(B12)</f>
        <v>1900</v>
      </c>
      <c r="D12" s="6">
        <v>0</v>
      </c>
      <c r="E12" s="6">
        <v>0</v>
      </c>
      <c r="F12" s="6">
        <v>0</v>
      </c>
      <c r="G12" s="7">
        <f t="shared" ref="G12" si="17">TIME(D12,E12,F12)/42.195</f>
        <v>0</v>
      </c>
      <c r="H12" s="14"/>
      <c r="I12" s="16"/>
      <c r="J12" s="30" t="s">
        <v>81</v>
      </c>
      <c r="K12" s="13"/>
      <c r="L12" s="4"/>
      <c r="N12" s="26">
        <v>2016</v>
      </c>
      <c r="O12" s="25">
        <f t="shared" si="3"/>
        <v>7</v>
      </c>
    </row>
    <row r="13" spans="1:15" ht="20.100000000000001" customHeight="1" x14ac:dyDescent="0.3">
      <c r="A13" s="3">
        <f t="shared" si="0"/>
        <v>220</v>
      </c>
      <c r="B13" s="10"/>
      <c r="C13" s="18">
        <f t="shared" ref="C13" si="18">YEAR(B13)</f>
        <v>1900</v>
      </c>
      <c r="D13" s="6">
        <v>0</v>
      </c>
      <c r="E13" s="6">
        <v>0</v>
      </c>
      <c r="F13" s="6">
        <v>0</v>
      </c>
      <c r="G13" s="7">
        <f t="shared" ref="G13" si="19">TIME(D13,E13,F13)/42.195</f>
        <v>0</v>
      </c>
      <c r="H13" s="14"/>
      <c r="I13" s="16"/>
      <c r="J13" s="30" t="s">
        <v>81</v>
      </c>
      <c r="K13" s="13"/>
      <c r="L13" s="4"/>
      <c r="N13" s="26">
        <v>2017</v>
      </c>
      <c r="O13" s="25">
        <f t="shared" si="3"/>
        <v>30</v>
      </c>
    </row>
    <row r="14" spans="1:15" ht="20.100000000000001" customHeight="1" x14ac:dyDescent="0.3">
      <c r="A14" s="3">
        <f t="shared" si="0"/>
        <v>219</v>
      </c>
      <c r="B14" s="10">
        <v>46167</v>
      </c>
      <c r="C14" s="18">
        <f t="shared" ref="C14" si="20">YEAR(B14)</f>
        <v>2026</v>
      </c>
      <c r="D14" s="6">
        <v>5</v>
      </c>
      <c r="E14" s="6">
        <v>42</v>
      </c>
      <c r="F14" s="6">
        <v>5</v>
      </c>
      <c r="G14" s="7">
        <f t="shared" ref="G14" si="21">TIME(D14,E14,F14)/42.195</f>
        <v>5.6300004827673986E-3</v>
      </c>
      <c r="H14" s="14" t="s">
        <v>61</v>
      </c>
      <c r="I14" s="16" t="s">
        <v>61</v>
      </c>
      <c r="J14" s="30" t="s">
        <v>81</v>
      </c>
      <c r="K14" s="13" t="s">
        <v>189</v>
      </c>
      <c r="L14" s="4" t="s">
        <v>287</v>
      </c>
      <c r="N14" s="26">
        <v>2018</v>
      </c>
      <c r="O14" s="25">
        <f t="shared" si="3"/>
        <v>35</v>
      </c>
    </row>
    <row r="15" spans="1:15" ht="20.100000000000001" customHeight="1" x14ac:dyDescent="0.3">
      <c r="A15" s="3">
        <f t="shared" si="0"/>
        <v>218</v>
      </c>
      <c r="B15" s="10">
        <v>46165</v>
      </c>
      <c r="C15" s="18">
        <f t="shared" ref="C15" si="22">YEAR(B15)</f>
        <v>2026</v>
      </c>
      <c r="D15" s="6">
        <v>5</v>
      </c>
      <c r="E15" s="6">
        <v>49</v>
      </c>
      <c r="F15" s="6">
        <v>15</v>
      </c>
      <c r="G15" s="7">
        <f t="shared" ref="G15" si="23">TIME(D15,E15,F15)/42.195</f>
        <v>5.7479493357559478E-3</v>
      </c>
      <c r="H15" s="14" t="s">
        <v>61</v>
      </c>
      <c r="I15" s="16" t="s">
        <v>61</v>
      </c>
      <c r="J15" s="30" t="s">
        <v>81</v>
      </c>
      <c r="K15" s="13" t="s">
        <v>189</v>
      </c>
      <c r="L15" s="4" t="s">
        <v>283</v>
      </c>
      <c r="N15" s="26">
        <v>2019</v>
      </c>
      <c r="O15" s="25">
        <f t="shared" si="3"/>
        <v>19</v>
      </c>
    </row>
    <row r="16" spans="1:15" ht="20.100000000000001" customHeight="1" x14ac:dyDescent="0.3">
      <c r="A16" s="3">
        <f t="shared" si="0"/>
        <v>217</v>
      </c>
      <c r="B16" s="10">
        <v>46159</v>
      </c>
      <c r="C16" s="18">
        <f t="shared" ref="C16" si="24">YEAR(B16)</f>
        <v>2026</v>
      </c>
      <c r="D16" s="6">
        <v>6</v>
      </c>
      <c r="E16" s="6">
        <v>4</v>
      </c>
      <c r="F16" s="6">
        <v>52</v>
      </c>
      <c r="G16" s="7">
        <f t="shared" ref="G16" si="25">TIME(D16,E16,F16)/42.195</f>
        <v>6.0049681154077409E-3</v>
      </c>
      <c r="H16" s="14" t="s">
        <v>61</v>
      </c>
      <c r="I16" s="16" t="s">
        <v>61</v>
      </c>
      <c r="J16" s="30" t="s">
        <v>81</v>
      </c>
      <c r="K16" s="13" t="s">
        <v>110</v>
      </c>
      <c r="L16" s="4" t="s">
        <v>286</v>
      </c>
      <c r="N16" s="26">
        <v>2020</v>
      </c>
      <c r="O16" s="25">
        <f t="shared" si="3"/>
        <v>11</v>
      </c>
    </row>
    <row r="17" spans="1:15" ht="20.100000000000001" customHeight="1" x14ac:dyDescent="0.3">
      <c r="A17" s="3">
        <f t="shared" si="0"/>
        <v>216</v>
      </c>
      <c r="B17" s="10">
        <v>46145</v>
      </c>
      <c r="C17" s="18">
        <f t="shared" ref="C17" si="26">YEAR(B17)</f>
        <v>2026</v>
      </c>
      <c r="D17" s="6">
        <v>6</v>
      </c>
      <c r="E17" s="6">
        <v>16</v>
      </c>
      <c r="F17" s="6">
        <v>9</v>
      </c>
      <c r="G17" s="7">
        <f t="shared" ref="G17" si="27">TIME(D17,E17,F17)/42.195</f>
        <v>6.1906689839501781E-3</v>
      </c>
      <c r="H17" s="14" t="s">
        <v>61</v>
      </c>
      <c r="I17" s="16" t="s">
        <v>61</v>
      </c>
      <c r="J17" s="30" t="s">
        <v>81</v>
      </c>
      <c r="K17" s="13" t="s">
        <v>98</v>
      </c>
      <c r="L17" s="4" t="s">
        <v>285</v>
      </c>
      <c r="N17" s="26">
        <v>2021</v>
      </c>
      <c r="O17" s="25">
        <f t="shared" si="3"/>
        <v>44</v>
      </c>
    </row>
    <row r="18" spans="1:15" ht="20.100000000000001" customHeight="1" x14ac:dyDescent="0.3">
      <c r="A18" s="3">
        <f t="shared" si="0"/>
        <v>215</v>
      </c>
      <c r="B18" s="10">
        <v>46123</v>
      </c>
      <c r="C18" s="18">
        <f t="shared" ref="C18" si="28">YEAR(B18)</f>
        <v>2026</v>
      </c>
      <c r="D18" s="6">
        <v>5</v>
      </c>
      <c r="E18" s="6">
        <v>55</v>
      </c>
      <c r="F18" s="6">
        <v>25</v>
      </c>
      <c r="G18" s="7">
        <f t="shared" ref="G18" si="29">TIME(D18,E18,F18)/42.195</f>
        <v>5.8494402092577232E-3</v>
      </c>
      <c r="H18" s="14" t="s">
        <v>61</v>
      </c>
      <c r="I18" s="16" t="s">
        <v>61</v>
      </c>
      <c r="J18" s="30" t="s">
        <v>81</v>
      </c>
      <c r="K18" s="13" t="s">
        <v>140</v>
      </c>
      <c r="L18" s="4" t="s">
        <v>284</v>
      </c>
      <c r="N18" s="26">
        <v>2022</v>
      </c>
      <c r="O18" s="25">
        <f t="shared" ref="O18:O23" si="30">COUNTIF(MT_AAR,N18)</f>
        <v>20</v>
      </c>
    </row>
    <row r="19" spans="1:15" ht="20.100000000000001" customHeight="1" x14ac:dyDescent="0.3">
      <c r="A19" s="3">
        <f t="shared" si="0"/>
        <v>214</v>
      </c>
      <c r="B19" s="10">
        <v>46114</v>
      </c>
      <c r="C19" s="18">
        <f t="shared" ref="C19" si="31">YEAR(B19)</f>
        <v>2026</v>
      </c>
      <c r="D19" s="6">
        <v>6</v>
      </c>
      <c r="E19" s="6">
        <v>8</v>
      </c>
      <c r="F19" s="6">
        <v>54</v>
      </c>
      <c r="G19" s="7">
        <f t="shared" ref="G19" si="32">TIME(D19,E19,F19)/42.195</f>
        <v>6.0713486326710647E-3</v>
      </c>
      <c r="H19" s="14" t="s">
        <v>61</v>
      </c>
      <c r="I19" s="16" t="s">
        <v>61</v>
      </c>
      <c r="J19" s="30" t="s">
        <v>81</v>
      </c>
      <c r="K19" s="13" t="s">
        <v>189</v>
      </c>
      <c r="L19" s="4" t="s">
        <v>211</v>
      </c>
      <c r="N19" s="26">
        <v>2023</v>
      </c>
      <c r="O19" s="25">
        <f t="shared" si="30"/>
        <v>0</v>
      </c>
    </row>
    <row r="20" spans="1:15" ht="20.100000000000001" customHeight="1" x14ac:dyDescent="0.3">
      <c r="A20" s="3">
        <f t="shared" si="0"/>
        <v>213</v>
      </c>
      <c r="B20" s="10">
        <v>46103</v>
      </c>
      <c r="C20" s="18">
        <f t="shared" ref="C20" si="33">YEAR(B20)</f>
        <v>2026</v>
      </c>
      <c r="D20" s="6">
        <v>6</v>
      </c>
      <c r="E20" s="6">
        <v>5</v>
      </c>
      <c r="F20" s="6">
        <v>23</v>
      </c>
      <c r="G20" s="7">
        <f t="shared" ref="G20" si="34">TIME(D20,E20,F20)/42.195</f>
        <v>6.0134714048092411E-3</v>
      </c>
      <c r="H20" s="14" t="s">
        <v>61</v>
      </c>
      <c r="I20" s="16" t="s">
        <v>61</v>
      </c>
      <c r="J20" s="30" t="s">
        <v>81</v>
      </c>
      <c r="K20" s="13" t="s">
        <v>189</v>
      </c>
      <c r="L20" s="4" t="s">
        <v>283</v>
      </c>
      <c r="N20" s="26">
        <v>2024</v>
      </c>
      <c r="O20" s="25">
        <f t="shared" si="30"/>
        <v>2</v>
      </c>
    </row>
    <row r="21" spans="1:15" ht="20.100000000000001" customHeight="1" x14ac:dyDescent="0.3">
      <c r="A21" s="3">
        <f t="shared" si="0"/>
        <v>212</v>
      </c>
      <c r="B21" s="10">
        <v>46089</v>
      </c>
      <c r="C21" s="18">
        <f t="shared" ref="C21" si="35">YEAR(B21)</f>
        <v>2026</v>
      </c>
      <c r="D21" s="6">
        <v>5</v>
      </c>
      <c r="E21" s="6">
        <v>59</v>
      </c>
      <c r="F21" s="6">
        <v>22</v>
      </c>
      <c r="G21" s="7">
        <f t="shared" ref="G21" si="36">TIME(D21,E21,F21)/42.195</f>
        <v>5.9144492282304818E-3</v>
      </c>
      <c r="H21" s="14" t="s">
        <v>61</v>
      </c>
      <c r="I21" s="16" t="s">
        <v>61</v>
      </c>
      <c r="J21" s="30" t="s">
        <v>81</v>
      </c>
      <c r="K21" s="13" t="s">
        <v>98</v>
      </c>
      <c r="L21" s="4" t="s">
        <v>281</v>
      </c>
      <c r="N21" s="26">
        <v>2025</v>
      </c>
      <c r="O21" s="25">
        <f t="shared" si="30"/>
        <v>25</v>
      </c>
    </row>
    <row r="22" spans="1:15" ht="20.100000000000001" customHeight="1" x14ac:dyDescent="0.3">
      <c r="A22" s="3">
        <f t="shared" si="0"/>
        <v>211</v>
      </c>
      <c r="B22" s="10">
        <v>46082</v>
      </c>
      <c r="C22" s="18">
        <f t="shared" ref="C22" si="37">YEAR(B22)</f>
        <v>2026</v>
      </c>
      <c r="D22" s="6">
        <v>5</v>
      </c>
      <c r="E22" s="6">
        <v>47</v>
      </c>
      <c r="F22" s="6">
        <v>30</v>
      </c>
      <c r="G22" s="7">
        <f t="shared" ref="G22" si="38">TIME(D22,E22,F22)/42.195</f>
        <v>5.7191478716540926E-3</v>
      </c>
      <c r="H22" s="14" t="s">
        <v>61</v>
      </c>
      <c r="I22" s="16" t="s">
        <v>61</v>
      </c>
      <c r="J22" s="30" t="s">
        <v>81</v>
      </c>
      <c r="K22" s="13" t="s">
        <v>138</v>
      </c>
      <c r="L22" s="4" t="s">
        <v>282</v>
      </c>
      <c r="N22" s="26">
        <v>2026</v>
      </c>
      <c r="O22" s="25">
        <f t="shared" si="30"/>
        <v>13</v>
      </c>
    </row>
    <row r="23" spans="1:15" ht="20.100000000000001" customHeight="1" x14ac:dyDescent="0.3">
      <c r="A23" s="3">
        <f t="shared" si="0"/>
        <v>210</v>
      </c>
      <c r="B23" s="10">
        <v>46075</v>
      </c>
      <c r="C23" s="18">
        <f t="shared" ref="C23" si="39">YEAR(B23)</f>
        <v>2026</v>
      </c>
      <c r="D23" s="6">
        <v>6</v>
      </c>
      <c r="E23" s="6">
        <v>2</v>
      </c>
      <c r="F23" s="6">
        <v>50</v>
      </c>
      <c r="G23" s="7">
        <f t="shared" ref="G23" si="40">TIME(D23,E23,F23)/42.195</f>
        <v>5.9715035571179667E-3</v>
      </c>
      <c r="H23" s="14" t="s">
        <v>61</v>
      </c>
      <c r="I23" s="16" t="s">
        <v>61</v>
      </c>
      <c r="J23" s="30" t="s">
        <v>81</v>
      </c>
      <c r="K23" s="13" t="s">
        <v>189</v>
      </c>
      <c r="L23" s="4" t="s">
        <v>280</v>
      </c>
      <c r="N23" s="26">
        <v>2027</v>
      </c>
      <c r="O23" s="25">
        <f t="shared" si="30"/>
        <v>0</v>
      </c>
    </row>
    <row r="24" spans="1:15" ht="20.100000000000001" customHeight="1" thickBot="1" x14ac:dyDescent="0.35">
      <c r="A24" s="3">
        <f t="shared" si="0"/>
        <v>209</v>
      </c>
      <c r="B24" s="10">
        <v>46068</v>
      </c>
      <c r="C24" s="18">
        <f t="shared" ref="C24" si="41">YEAR(B24)</f>
        <v>2026</v>
      </c>
      <c r="D24" s="6">
        <v>5</v>
      </c>
      <c r="E24" s="6">
        <v>55</v>
      </c>
      <c r="F24" s="6">
        <v>25</v>
      </c>
      <c r="G24" s="7">
        <f t="shared" ref="G24" si="42">TIME(D24,E24,F24)/42.195</f>
        <v>5.8494402092577232E-3</v>
      </c>
      <c r="H24" s="14" t="s">
        <v>61</v>
      </c>
      <c r="I24" s="16" t="s">
        <v>61</v>
      </c>
      <c r="J24" s="30" t="s">
        <v>81</v>
      </c>
      <c r="K24" s="13" t="s">
        <v>161</v>
      </c>
      <c r="L24" s="4" t="s">
        <v>279</v>
      </c>
      <c r="N24" s="24">
        <v>2028</v>
      </c>
      <c r="O24" s="29">
        <f t="shared" ref="O24" si="43">COUNTIF(MT_AAR,N24)</f>
        <v>0</v>
      </c>
    </row>
    <row r="25" spans="1:15" ht="20.100000000000001" customHeight="1" thickBot="1" x14ac:dyDescent="0.35">
      <c r="A25" s="3">
        <f t="shared" si="0"/>
        <v>208</v>
      </c>
      <c r="B25" s="10">
        <v>46053</v>
      </c>
      <c r="C25" s="18">
        <f t="shared" ref="C25" si="44">YEAR(B25)</f>
        <v>2026</v>
      </c>
      <c r="D25" s="6">
        <v>5</v>
      </c>
      <c r="E25" s="6">
        <v>33</v>
      </c>
      <c r="F25" s="6">
        <v>0</v>
      </c>
      <c r="G25" s="7">
        <f t="shared" ref="G25" si="45">TIME(D25,E25,F25)/42.195</f>
        <v>5.4805071690958648E-3</v>
      </c>
      <c r="H25" s="14" t="s">
        <v>61</v>
      </c>
      <c r="I25" s="16" t="s">
        <v>61</v>
      </c>
      <c r="J25" s="30" t="s">
        <v>81</v>
      </c>
      <c r="K25" s="13" t="s">
        <v>189</v>
      </c>
      <c r="L25" s="4" t="s">
        <v>211</v>
      </c>
    </row>
    <row r="26" spans="1:15" ht="20.100000000000001" customHeight="1" thickBot="1" x14ac:dyDescent="0.35">
      <c r="A26" s="3">
        <f t="shared" si="0"/>
        <v>207</v>
      </c>
      <c r="B26" s="10">
        <v>46046</v>
      </c>
      <c r="C26" s="18">
        <f t="shared" ref="C26" si="46">YEAR(B26)</f>
        <v>2026</v>
      </c>
      <c r="D26" s="6">
        <v>5</v>
      </c>
      <c r="E26" s="6">
        <v>49</v>
      </c>
      <c r="F26" s="6">
        <v>22</v>
      </c>
      <c r="G26" s="7">
        <f t="shared" ref="G26" si="47">TIME(D26,E26,F26)/42.195</f>
        <v>5.7498694333627384E-3</v>
      </c>
      <c r="H26" s="14" t="s">
        <v>61</v>
      </c>
      <c r="I26" s="16" t="s">
        <v>61</v>
      </c>
      <c r="J26" s="30" t="s">
        <v>81</v>
      </c>
      <c r="K26" s="13" t="s">
        <v>176</v>
      </c>
      <c r="L26" s="4" t="s">
        <v>271</v>
      </c>
      <c r="N26" s="38" t="s">
        <v>4</v>
      </c>
      <c r="O26" s="39">
        <f>SUM(O5:O24)</f>
        <v>219</v>
      </c>
    </row>
    <row r="27" spans="1:15" ht="20.100000000000001" customHeight="1" x14ac:dyDescent="0.3">
      <c r="A27" s="3">
        <f t="shared" si="0"/>
        <v>206</v>
      </c>
      <c r="B27" s="10">
        <v>46014</v>
      </c>
      <c r="C27" s="18">
        <f t="shared" ref="C27" si="48">YEAR(B27)</f>
        <v>2025</v>
      </c>
      <c r="D27" s="6">
        <v>5</v>
      </c>
      <c r="E27" s="6">
        <v>27</v>
      </c>
      <c r="F27" s="6">
        <v>47</v>
      </c>
      <c r="G27" s="7">
        <f t="shared" ref="G27" si="49">TIME(D27,E27,F27)/42.195</f>
        <v>5.3946513761065247E-3</v>
      </c>
      <c r="H27" s="14" t="s">
        <v>61</v>
      </c>
      <c r="I27" s="16" t="s">
        <v>61</v>
      </c>
      <c r="J27" s="30" t="s">
        <v>81</v>
      </c>
      <c r="K27" s="13" t="s">
        <v>189</v>
      </c>
      <c r="L27" s="4" t="s">
        <v>278</v>
      </c>
    </row>
    <row r="28" spans="1:15" ht="20.100000000000001" customHeight="1" x14ac:dyDescent="0.3">
      <c r="A28" s="3">
        <f t="shared" si="0"/>
        <v>205</v>
      </c>
      <c r="B28" s="10">
        <v>46005</v>
      </c>
      <c r="C28" s="18">
        <f t="shared" ref="C28" si="50">YEAR(B28)</f>
        <v>2025</v>
      </c>
      <c r="D28" s="6">
        <v>5</v>
      </c>
      <c r="E28" s="6">
        <v>31</v>
      </c>
      <c r="F28" s="6">
        <v>27</v>
      </c>
      <c r="G28" s="7">
        <f t="shared" ref="G28" si="51">TIME(D28,E28,F28)/42.195</f>
        <v>5.4549973008913644E-3</v>
      </c>
      <c r="H28" s="14" t="s">
        <v>61</v>
      </c>
      <c r="I28" s="16" t="s">
        <v>61</v>
      </c>
      <c r="J28" s="30" t="s">
        <v>81</v>
      </c>
      <c r="K28" s="13" t="s">
        <v>106</v>
      </c>
      <c r="L28" s="4" t="s">
        <v>277</v>
      </c>
      <c r="N28" s="37" t="s">
        <v>209</v>
      </c>
    </row>
    <row r="29" spans="1:15" ht="20.100000000000001" customHeight="1" x14ac:dyDescent="0.3">
      <c r="A29" s="3">
        <f t="shared" si="0"/>
        <v>204</v>
      </c>
      <c r="B29" s="10">
        <v>45998</v>
      </c>
      <c r="C29" s="18">
        <f t="shared" ref="C29" si="52">YEAR(B29)</f>
        <v>2025</v>
      </c>
      <c r="D29" s="6">
        <v>5</v>
      </c>
      <c r="E29" s="6">
        <v>47</v>
      </c>
      <c r="F29" s="6">
        <v>10</v>
      </c>
      <c r="G29" s="7">
        <f t="shared" ref="G29" si="53">TIME(D29,E29,F29)/42.195</f>
        <v>5.7136618784918349E-3</v>
      </c>
      <c r="H29" s="14" t="s">
        <v>61</v>
      </c>
      <c r="I29" s="16" t="s">
        <v>61</v>
      </c>
      <c r="J29" s="30" t="s">
        <v>81</v>
      </c>
      <c r="K29" s="13" t="s">
        <v>98</v>
      </c>
      <c r="L29" s="4" t="s">
        <v>276</v>
      </c>
    </row>
    <row r="30" spans="1:15" ht="20.100000000000001" customHeight="1" x14ac:dyDescent="0.3">
      <c r="A30" s="3">
        <f t="shared" si="0"/>
        <v>203</v>
      </c>
      <c r="B30" s="10">
        <v>45991</v>
      </c>
      <c r="C30" s="18">
        <f t="shared" ref="C30" si="54">YEAR(B30)</f>
        <v>2025</v>
      </c>
      <c r="D30" s="6">
        <v>5</v>
      </c>
      <c r="E30" s="6">
        <v>20</v>
      </c>
      <c r="F30" s="6">
        <v>42</v>
      </c>
      <c r="G30" s="7">
        <f t="shared" ref="G30" si="55">TIME(D30,E30,F30)/42.195</f>
        <v>5.2780740214085397E-3</v>
      </c>
      <c r="H30" s="14" t="s">
        <v>61</v>
      </c>
      <c r="I30" s="16" t="s">
        <v>61</v>
      </c>
      <c r="J30" s="30" t="s">
        <v>81</v>
      </c>
      <c r="K30" s="13" t="s">
        <v>106</v>
      </c>
      <c r="L30" s="4" t="s">
        <v>274</v>
      </c>
    </row>
    <row r="31" spans="1:15" ht="20.100000000000001" customHeight="1" x14ac:dyDescent="0.3">
      <c r="A31" s="3">
        <f t="shared" si="0"/>
        <v>202</v>
      </c>
      <c r="B31" s="10">
        <v>45976</v>
      </c>
      <c r="C31" s="18">
        <f t="shared" ref="C31" si="56">YEAR(B31)</f>
        <v>2025</v>
      </c>
      <c r="D31" s="6">
        <v>5</v>
      </c>
      <c r="E31" s="6">
        <v>27</v>
      </c>
      <c r="F31" s="6">
        <v>55</v>
      </c>
      <c r="G31" s="7">
        <f t="shared" ref="G31" si="57">TIME(D31,E31,F31)/42.195</f>
        <v>5.3968457733714285E-3</v>
      </c>
      <c r="H31" s="14" t="s">
        <v>61</v>
      </c>
      <c r="I31" s="16" t="s">
        <v>61</v>
      </c>
      <c r="J31" s="30" t="s">
        <v>81</v>
      </c>
      <c r="K31" s="13" t="s">
        <v>189</v>
      </c>
      <c r="L31" s="4" t="s">
        <v>211</v>
      </c>
    </row>
    <row r="32" spans="1:15" ht="20.100000000000001" customHeight="1" x14ac:dyDescent="0.3">
      <c r="A32" s="3">
        <f t="shared" si="0"/>
        <v>201</v>
      </c>
      <c r="B32" s="10">
        <v>45964</v>
      </c>
      <c r="C32" s="18">
        <f t="shared" ref="C32" si="58">YEAR(B32)</f>
        <v>2025</v>
      </c>
      <c r="D32" s="6">
        <v>5</v>
      </c>
      <c r="E32" s="6">
        <v>28</v>
      </c>
      <c r="F32" s="6">
        <v>42</v>
      </c>
      <c r="G32" s="7">
        <f t="shared" ref="G32" si="59">TIME(D32,E32,F32)/42.195</f>
        <v>5.4097378573027344E-3</v>
      </c>
      <c r="H32" s="14" t="s">
        <v>61</v>
      </c>
      <c r="I32" s="16" t="s">
        <v>61</v>
      </c>
      <c r="J32" s="30" t="s">
        <v>81</v>
      </c>
      <c r="K32" s="13" t="s">
        <v>98</v>
      </c>
      <c r="L32" s="4" t="s">
        <v>273</v>
      </c>
    </row>
    <row r="33" spans="1:12" ht="20.100000000000001" customHeight="1" x14ac:dyDescent="0.3">
      <c r="A33" s="3">
        <f t="shared" si="0"/>
        <v>200</v>
      </c>
      <c r="B33" s="10">
        <v>45962</v>
      </c>
      <c r="C33" s="18">
        <f t="shared" ref="C33:C83" si="60">YEAR(B33)</f>
        <v>2025</v>
      </c>
      <c r="D33" s="6">
        <v>5</v>
      </c>
      <c r="E33" s="6">
        <v>29</v>
      </c>
      <c r="F33" s="6">
        <v>15</v>
      </c>
      <c r="G33" s="7">
        <f t="shared" ref="G33:G83" si="61">TIME(D33,E33,F33)/42.195</f>
        <v>5.4187897460204601E-3</v>
      </c>
      <c r="H33" s="14" t="s">
        <v>61</v>
      </c>
      <c r="I33" s="16" t="s">
        <v>61</v>
      </c>
      <c r="J33" s="30" t="s">
        <v>81</v>
      </c>
      <c r="K33" s="13" t="s">
        <v>92</v>
      </c>
      <c r="L33" s="4" t="s">
        <v>272</v>
      </c>
    </row>
    <row r="34" spans="1:12" ht="20.100000000000001" customHeight="1" x14ac:dyDescent="0.3">
      <c r="A34" s="3">
        <f t="shared" ref="A34:A37" si="62">+A35+1</f>
        <v>199</v>
      </c>
      <c r="B34" s="10">
        <v>45955</v>
      </c>
      <c r="C34" s="18">
        <f t="shared" ref="C34:C37" si="63">YEAR(B34)</f>
        <v>2025</v>
      </c>
      <c r="D34" s="6">
        <v>5</v>
      </c>
      <c r="E34" s="6">
        <v>36</v>
      </c>
      <c r="F34" s="6">
        <v>18</v>
      </c>
      <c r="G34" s="7">
        <f t="shared" ref="G34:G37" si="64">TIME(D34,E34,F34)/42.195</f>
        <v>5.5348185014022196E-3</v>
      </c>
      <c r="H34" s="14" t="s">
        <v>61</v>
      </c>
      <c r="I34" s="16" t="s">
        <v>61</v>
      </c>
      <c r="J34" s="30" t="s">
        <v>81</v>
      </c>
      <c r="K34" s="13" t="s">
        <v>176</v>
      </c>
      <c r="L34" s="4" t="s">
        <v>271</v>
      </c>
    </row>
    <row r="35" spans="1:12" ht="20.100000000000001" customHeight="1" x14ac:dyDescent="0.3">
      <c r="A35" s="3">
        <f t="shared" si="62"/>
        <v>198</v>
      </c>
      <c r="B35" s="10">
        <v>45945</v>
      </c>
      <c r="C35" s="18">
        <f t="shared" si="63"/>
        <v>2025</v>
      </c>
      <c r="D35" s="6">
        <v>5</v>
      </c>
      <c r="E35" s="6">
        <v>32</v>
      </c>
      <c r="F35" s="6">
        <v>20</v>
      </c>
      <c r="G35" s="7">
        <f t="shared" si="64"/>
        <v>5.4695351827713486E-3</v>
      </c>
      <c r="H35" s="14" t="s">
        <v>265</v>
      </c>
      <c r="I35" s="16" t="s">
        <v>61</v>
      </c>
      <c r="J35" s="30" t="s">
        <v>81</v>
      </c>
      <c r="K35" s="13" t="s">
        <v>98</v>
      </c>
      <c r="L35" s="4" t="s">
        <v>266</v>
      </c>
    </row>
    <row r="36" spans="1:12" ht="20.100000000000001" customHeight="1" x14ac:dyDescent="0.3">
      <c r="A36" s="3">
        <f t="shared" si="62"/>
        <v>197</v>
      </c>
      <c r="B36" s="10">
        <v>45942</v>
      </c>
      <c r="C36" s="18">
        <f t="shared" si="63"/>
        <v>2025</v>
      </c>
      <c r="D36" s="6">
        <v>5</v>
      </c>
      <c r="E36" s="6">
        <v>50</v>
      </c>
      <c r="F36" s="6">
        <v>15</v>
      </c>
      <c r="G36" s="7">
        <f t="shared" si="64"/>
        <v>5.7644073152427217E-3</v>
      </c>
      <c r="H36" s="14" t="s">
        <v>61</v>
      </c>
      <c r="I36" s="16" t="s">
        <v>61</v>
      </c>
      <c r="J36" s="30" t="s">
        <v>81</v>
      </c>
      <c r="K36" s="13" t="s">
        <v>113</v>
      </c>
      <c r="L36" s="4" t="s">
        <v>264</v>
      </c>
    </row>
    <row r="37" spans="1:12" ht="20.100000000000001" customHeight="1" x14ac:dyDescent="0.3">
      <c r="A37" s="3">
        <f t="shared" si="62"/>
        <v>196</v>
      </c>
      <c r="B37" s="10">
        <v>45927</v>
      </c>
      <c r="C37" s="18">
        <f t="shared" si="63"/>
        <v>2025</v>
      </c>
      <c r="D37" s="6">
        <v>5</v>
      </c>
      <c r="E37" s="6">
        <v>29</v>
      </c>
      <c r="F37" s="6">
        <v>36</v>
      </c>
      <c r="G37" s="7">
        <f t="shared" si="64"/>
        <v>5.4245500388408318E-3</v>
      </c>
      <c r="H37" s="14" t="s">
        <v>61</v>
      </c>
      <c r="I37" s="16" t="s">
        <v>61</v>
      </c>
      <c r="J37" s="30" t="s">
        <v>81</v>
      </c>
      <c r="K37" s="13" t="s">
        <v>176</v>
      </c>
      <c r="L37" s="4" t="s">
        <v>271</v>
      </c>
    </row>
    <row r="38" spans="1:12" ht="20.100000000000001" customHeight="1" x14ac:dyDescent="0.3">
      <c r="A38" s="3">
        <f t="shared" ref="A38:A100" si="65">+A39+1</f>
        <v>195</v>
      </c>
      <c r="B38" s="10">
        <v>45907</v>
      </c>
      <c r="C38" s="18">
        <f t="shared" si="60"/>
        <v>2025</v>
      </c>
      <c r="D38" s="6">
        <v>5</v>
      </c>
      <c r="E38" s="6">
        <v>59</v>
      </c>
      <c r="F38" s="6">
        <v>48</v>
      </c>
      <c r="G38" s="7">
        <f t="shared" si="61"/>
        <v>5.9215810193414178E-3</v>
      </c>
      <c r="H38" s="14" t="s">
        <v>61</v>
      </c>
      <c r="I38" s="16" t="s">
        <v>61</v>
      </c>
      <c r="J38" s="30" t="s">
        <v>81</v>
      </c>
      <c r="K38" s="13" t="s">
        <v>160</v>
      </c>
      <c r="L38" s="4" t="s">
        <v>263</v>
      </c>
    </row>
    <row r="39" spans="1:12" ht="20.100000000000001" customHeight="1" x14ac:dyDescent="0.3">
      <c r="A39" s="3">
        <f t="shared" si="65"/>
        <v>194</v>
      </c>
      <c r="B39" s="10">
        <v>45905</v>
      </c>
      <c r="C39" s="18">
        <f t="shared" si="60"/>
        <v>2025</v>
      </c>
      <c r="D39" s="6">
        <v>5</v>
      </c>
      <c r="E39" s="6">
        <v>28</v>
      </c>
      <c r="F39" s="6">
        <v>44</v>
      </c>
      <c r="G39" s="7">
        <f t="shared" si="61"/>
        <v>5.4102864566189608E-3</v>
      </c>
      <c r="H39" s="14" t="s">
        <v>61</v>
      </c>
      <c r="I39" s="16" t="s">
        <v>61</v>
      </c>
      <c r="J39" s="30" t="s">
        <v>81</v>
      </c>
      <c r="K39" s="13" t="s">
        <v>106</v>
      </c>
      <c r="L39" s="4" t="s">
        <v>262</v>
      </c>
    </row>
    <row r="40" spans="1:12" ht="20.100000000000001" customHeight="1" x14ac:dyDescent="0.3">
      <c r="A40" s="3">
        <f t="shared" si="65"/>
        <v>193</v>
      </c>
      <c r="B40" s="10">
        <v>45899</v>
      </c>
      <c r="C40" s="18">
        <f t="shared" si="60"/>
        <v>2025</v>
      </c>
      <c r="D40" s="6">
        <v>5</v>
      </c>
      <c r="E40" s="6">
        <v>31</v>
      </c>
      <c r="F40" s="6">
        <v>25</v>
      </c>
      <c r="G40" s="7">
        <f t="shared" si="61"/>
        <v>5.454448701575138E-3</v>
      </c>
      <c r="H40" s="14" t="s">
        <v>61</v>
      </c>
      <c r="I40" s="16" t="s">
        <v>61</v>
      </c>
      <c r="J40" s="30" t="s">
        <v>81</v>
      </c>
      <c r="K40" s="13" t="s">
        <v>176</v>
      </c>
      <c r="L40" s="4" t="s">
        <v>271</v>
      </c>
    </row>
    <row r="41" spans="1:12" ht="20.100000000000001" customHeight="1" x14ac:dyDescent="0.3">
      <c r="A41" s="3">
        <f t="shared" si="65"/>
        <v>192</v>
      </c>
      <c r="B41" s="10">
        <v>45886</v>
      </c>
      <c r="C41" s="18">
        <f t="shared" si="60"/>
        <v>2025</v>
      </c>
      <c r="D41" s="6">
        <v>5</v>
      </c>
      <c r="E41" s="6">
        <v>43</v>
      </c>
      <c r="F41" s="6">
        <v>42</v>
      </c>
      <c r="G41" s="7">
        <f t="shared" si="61"/>
        <v>5.65660754960435E-3</v>
      </c>
      <c r="H41" s="14" t="s">
        <v>61</v>
      </c>
      <c r="I41" s="16" t="s">
        <v>61</v>
      </c>
      <c r="J41" s="30" t="s">
        <v>81</v>
      </c>
      <c r="K41" s="13" t="s">
        <v>116</v>
      </c>
      <c r="L41" s="4" t="s">
        <v>254</v>
      </c>
    </row>
    <row r="42" spans="1:12" ht="20.100000000000001" customHeight="1" x14ac:dyDescent="0.3">
      <c r="A42" s="3">
        <f t="shared" si="65"/>
        <v>191</v>
      </c>
      <c r="B42" s="10">
        <v>45885</v>
      </c>
      <c r="C42" s="18">
        <f t="shared" si="60"/>
        <v>2025</v>
      </c>
      <c r="D42" s="6">
        <v>5</v>
      </c>
      <c r="E42" s="6">
        <v>24</v>
      </c>
      <c r="F42" s="6">
        <v>50</v>
      </c>
      <c r="G42" s="7">
        <f t="shared" si="61"/>
        <v>5.3461003366205399E-3</v>
      </c>
      <c r="H42" s="14" t="s">
        <v>61</v>
      </c>
      <c r="I42" s="16" t="s">
        <v>61</v>
      </c>
      <c r="J42" s="30" t="s">
        <v>81</v>
      </c>
      <c r="K42" s="13" t="s">
        <v>116</v>
      </c>
      <c r="L42" s="4" t="s">
        <v>254</v>
      </c>
    </row>
    <row r="43" spans="1:12" ht="20.100000000000001" customHeight="1" x14ac:dyDescent="0.3">
      <c r="A43" s="3">
        <f t="shared" si="65"/>
        <v>190</v>
      </c>
      <c r="B43" s="10">
        <v>45865</v>
      </c>
      <c r="C43" s="18">
        <f t="shared" si="60"/>
        <v>2025</v>
      </c>
      <c r="D43" s="6">
        <v>5</v>
      </c>
      <c r="E43" s="6">
        <v>36</v>
      </c>
      <c r="F43" s="6">
        <v>0</v>
      </c>
      <c r="G43" s="7">
        <f t="shared" si="61"/>
        <v>5.5298811075561874E-3</v>
      </c>
      <c r="H43" s="14" t="s">
        <v>61</v>
      </c>
      <c r="I43" s="16" t="s">
        <v>61</v>
      </c>
      <c r="J43" s="30" t="s">
        <v>81</v>
      </c>
      <c r="K43" s="13" t="s">
        <v>116</v>
      </c>
      <c r="L43" s="4" t="s">
        <v>254</v>
      </c>
    </row>
    <row r="44" spans="1:12" ht="20.100000000000001" customHeight="1" x14ac:dyDescent="0.3">
      <c r="A44" s="3">
        <f t="shared" si="65"/>
        <v>189</v>
      </c>
      <c r="B44" s="10">
        <v>45857</v>
      </c>
      <c r="C44" s="18">
        <f t="shared" si="60"/>
        <v>2025</v>
      </c>
      <c r="D44" s="6">
        <v>5</v>
      </c>
      <c r="E44" s="6">
        <v>53</v>
      </c>
      <c r="F44" s="6">
        <v>22</v>
      </c>
      <c r="G44" s="7">
        <f t="shared" si="61"/>
        <v>5.8157013513098358E-3</v>
      </c>
      <c r="H44" s="14" t="s">
        <v>61</v>
      </c>
      <c r="I44" s="16" t="s">
        <v>61</v>
      </c>
      <c r="J44" s="30" t="s">
        <v>81</v>
      </c>
      <c r="K44" s="13" t="s">
        <v>116</v>
      </c>
      <c r="L44" s="4" t="s">
        <v>254</v>
      </c>
    </row>
    <row r="45" spans="1:12" ht="20.100000000000001" customHeight="1" x14ac:dyDescent="0.3">
      <c r="A45" s="3">
        <f t="shared" si="65"/>
        <v>188</v>
      </c>
      <c r="B45" s="10">
        <v>45843</v>
      </c>
      <c r="C45" s="18">
        <f t="shared" si="60"/>
        <v>2025</v>
      </c>
      <c r="D45" s="6">
        <v>5</v>
      </c>
      <c r="E45" s="6">
        <v>23</v>
      </c>
      <c r="F45" s="6">
        <v>43</v>
      </c>
      <c r="G45" s="7">
        <f t="shared" si="61"/>
        <v>5.3277222595269754E-3</v>
      </c>
      <c r="H45" s="14" t="s">
        <v>61</v>
      </c>
      <c r="I45" s="16" t="s">
        <v>61</v>
      </c>
      <c r="J45" s="30" t="s">
        <v>81</v>
      </c>
      <c r="K45" s="13" t="s">
        <v>116</v>
      </c>
      <c r="L45" s="4" t="s">
        <v>254</v>
      </c>
    </row>
    <row r="46" spans="1:12" ht="20.100000000000001" customHeight="1" x14ac:dyDescent="0.3">
      <c r="A46" s="3">
        <f t="shared" si="65"/>
        <v>187</v>
      </c>
      <c r="B46" s="10">
        <v>45774</v>
      </c>
      <c r="C46" s="18">
        <f t="shared" si="60"/>
        <v>2025</v>
      </c>
      <c r="D46" s="6">
        <v>5</v>
      </c>
      <c r="E46" s="6">
        <v>23</v>
      </c>
      <c r="F46" s="6">
        <v>57</v>
      </c>
      <c r="G46" s="7">
        <f t="shared" si="61"/>
        <v>5.3315624547405566E-3</v>
      </c>
      <c r="H46" s="14"/>
      <c r="I46" s="16" t="s">
        <v>61</v>
      </c>
      <c r="J46" s="30" t="s">
        <v>81</v>
      </c>
      <c r="K46" s="13" t="s">
        <v>161</v>
      </c>
      <c r="L46" s="4" t="s">
        <v>261</v>
      </c>
    </row>
    <row r="47" spans="1:12" ht="20.100000000000001" customHeight="1" x14ac:dyDescent="0.3">
      <c r="A47" s="3">
        <f t="shared" si="65"/>
        <v>186</v>
      </c>
      <c r="B47" s="10">
        <v>45753</v>
      </c>
      <c r="C47" s="18">
        <f t="shared" si="60"/>
        <v>2025</v>
      </c>
      <c r="D47" s="6">
        <v>6</v>
      </c>
      <c r="E47" s="6">
        <v>7</v>
      </c>
      <c r="F47" s="6">
        <v>32</v>
      </c>
      <c r="G47" s="7">
        <f t="shared" si="61"/>
        <v>6.0488560607058067E-3</v>
      </c>
      <c r="H47" s="14"/>
      <c r="I47" s="16" t="s">
        <v>61</v>
      </c>
      <c r="J47" s="30" t="s">
        <v>81</v>
      </c>
      <c r="K47" s="13" t="s">
        <v>101</v>
      </c>
      <c r="L47" s="4" t="s">
        <v>260</v>
      </c>
    </row>
    <row r="48" spans="1:12" ht="20.100000000000001" customHeight="1" x14ac:dyDescent="0.3">
      <c r="A48" s="3">
        <f t="shared" si="65"/>
        <v>185</v>
      </c>
      <c r="B48" s="10">
        <v>45813</v>
      </c>
      <c r="C48" s="18">
        <f t="shared" si="60"/>
        <v>2025</v>
      </c>
      <c r="D48" s="6">
        <v>5</v>
      </c>
      <c r="E48" s="6">
        <v>46</v>
      </c>
      <c r="F48" s="6">
        <v>6</v>
      </c>
      <c r="G48" s="7">
        <f t="shared" si="61"/>
        <v>5.6961067003726083E-3</v>
      </c>
      <c r="H48" s="14"/>
      <c r="I48" s="16" t="s">
        <v>61</v>
      </c>
      <c r="J48" s="30" t="s">
        <v>81</v>
      </c>
      <c r="K48" s="13" t="s">
        <v>123</v>
      </c>
      <c r="L48" s="4" t="s">
        <v>259</v>
      </c>
    </row>
    <row r="49" spans="1:12" ht="20.100000000000001" customHeight="1" x14ac:dyDescent="0.3">
      <c r="A49" s="3">
        <f t="shared" si="65"/>
        <v>184</v>
      </c>
      <c r="B49" s="10">
        <v>45751</v>
      </c>
      <c r="C49" s="18">
        <f t="shared" si="60"/>
        <v>2025</v>
      </c>
      <c r="D49" s="6">
        <v>5</v>
      </c>
      <c r="E49" s="6">
        <v>49</v>
      </c>
      <c r="F49" s="6">
        <v>45</v>
      </c>
      <c r="G49" s="7">
        <f t="shared" si="61"/>
        <v>5.7561783254993348E-3</v>
      </c>
      <c r="H49" s="14"/>
      <c r="I49" s="16" t="s">
        <v>61</v>
      </c>
      <c r="J49" s="30" t="s">
        <v>81</v>
      </c>
      <c r="K49" s="13" t="s">
        <v>96</v>
      </c>
      <c r="L49" s="4" t="s">
        <v>258</v>
      </c>
    </row>
    <row r="50" spans="1:12" ht="20.100000000000001" customHeight="1" x14ac:dyDescent="0.3">
      <c r="A50" s="3">
        <f t="shared" si="65"/>
        <v>183</v>
      </c>
      <c r="B50" s="10">
        <v>45682</v>
      </c>
      <c r="C50" s="18">
        <f t="shared" si="60"/>
        <v>2025</v>
      </c>
      <c r="D50" s="6">
        <v>5</v>
      </c>
      <c r="E50" s="6">
        <v>18</v>
      </c>
      <c r="F50" s="6">
        <v>35</v>
      </c>
      <c r="G50" s="7">
        <f t="shared" si="61"/>
        <v>5.2432379648282013E-3</v>
      </c>
      <c r="H50" s="14"/>
      <c r="I50" s="16" t="s">
        <v>61</v>
      </c>
      <c r="J50" s="30" t="s">
        <v>81</v>
      </c>
      <c r="K50" s="13" t="s">
        <v>177</v>
      </c>
      <c r="L50" s="4" t="s">
        <v>257</v>
      </c>
    </row>
    <row r="51" spans="1:12" ht="20.100000000000001" customHeight="1" x14ac:dyDescent="0.3">
      <c r="A51" s="3">
        <f t="shared" si="65"/>
        <v>182</v>
      </c>
      <c r="B51" s="10">
        <v>45662</v>
      </c>
      <c r="C51" s="18">
        <f t="shared" si="60"/>
        <v>2025</v>
      </c>
      <c r="D51" s="6">
        <v>5</v>
      </c>
      <c r="E51" s="6">
        <v>37</v>
      </c>
      <c r="F51" s="6">
        <v>20</v>
      </c>
      <c r="G51" s="7">
        <f t="shared" si="61"/>
        <v>5.5518250802052199E-3</v>
      </c>
      <c r="H51" s="14"/>
      <c r="I51" s="16" t="s">
        <v>61</v>
      </c>
      <c r="J51" s="30" t="s">
        <v>81</v>
      </c>
      <c r="K51" s="13" t="s">
        <v>189</v>
      </c>
      <c r="L51" s="4" t="s">
        <v>255</v>
      </c>
    </row>
    <row r="52" spans="1:12" ht="20.100000000000001" customHeight="1" x14ac:dyDescent="0.3">
      <c r="A52" s="3">
        <f t="shared" si="65"/>
        <v>181</v>
      </c>
      <c r="B52" s="10">
        <v>45641</v>
      </c>
      <c r="C52" s="18">
        <f t="shared" si="60"/>
        <v>2024</v>
      </c>
      <c r="D52" s="6">
        <v>5</v>
      </c>
      <c r="E52" s="6">
        <v>10</v>
      </c>
      <c r="F52" s="6">
        <v>20</v>
      </c>
      <c r="G52" s="7">
        <f t="shared" si="61"/>
        <v>5.1074596340623122E-3</v>
      </c>
      <c r="H52" s="14"/>
      <c r="I52" s="16" t="s">
        <v>61</v>
      </c>
      <c r="J52" s="30" t="s">
        <v>81</v>
      </c>
      <c r="K52" s="13" t="s">
        <v>106</v>
      </c>
      <c r="L52" s="4" t="s">
        <v>256</v>
      </c>
    </row>
    <row r="53" spans="1:12" ht="20.100000000000001" customHeight="1" x14ac:dyDescent="0.3">
      <c r="A53" s="3">
        <f t="shared" si="65"/>
        <v>180</v>
      </c>
      <c r="B53" s="10">
        <v>45417</v>
      </c>
      <c r="C53" s="18">
        <f t="shared" si="60"/>
        <v>2024</v>
      </c>
      <c r="D53" s="6">
        <v>5</v>
      </c>
      <c r="E53" s="6">
        <v>33</v>
      </c>
      <c r="F53" s="6">
        <v>8</v>
      </c>
      <c r="G53" s="7">
        <f t="shared" si="61"/>
        <v>5.4827015663607677E-3</v>
      </c>
      <c r="H53" s="14" t="s">
        <v>61</v>
      </c>
      <c r="I53" s="16" t="s">
        <v>61</v>
      </c>
      <c r="J53" s="30" t="s">
        <v>81</v>
      </c>
      <c r="K53" s="13" t="s">
        <v>189</v>
      </c>
      <c r="L53" s="4" t="s">
        <v>250</v>
      </c>
    </row>
    <row r="54" spans="1:12" ht="20.100000000000001" customHeight="1" x14ac:dyDescent="0.3">
      <c r="A54" s="3">
        <f t="shared" si="65"/>
        <v>179</v>
      </c>
      <c r="B54" s="10">
        <v>44745</v>
      </c>
      <c r="C54" s="18">
        <f t="shared" si="60"/>
        <v>2022</v>
      </c>
      <c r="D54" s="6">
        <v>5</v>
      </c>
      <c r="E54" s="6">
        <v>34</v>
      </c>
      <c r="F54" s="6">
        <v>50</v>
      </c>
      <c r="G54" s="7">
        <f t="shared" si="61"/>
        <v>5.5106801314882842E-3</v>
      </c>
      <c r="H54" s="14" t="s">
        <v>61</v>
      </c>
      <c r="I54" s="16" t="s">
        <v>61</v>
      </c>
      <c r="J54" s="30" t="s">
        <v>81</v>
      </c>
      <c r="K54" s="13" t="s">
        <v>116</v>
      </c>
      <c r="L54" s="4" t="s">
        <v>254</v>
      </c>
    </row>
    <row r="55" spans="1:12" ht="20.100000000000001" customHeight="1" x14ac:dyDescent="0.3">
      <c r="A55" s="3">
        <f t="shared" si="65"/>
        <v>178</v>
      </c>
      <c r="B55" s="10">
        <v>44738</v>
      </c>
      <c r="C55" s="18">
        <f t="shared" si="60"/>
        <v>2022</v>
      </c>
      <c r="D55" s="6">
        <v>6</v>
      </c>
      <c r="E55" s="6">
        <v>9</v>
      </c>
      <c r="F55" s="6">
        <v>50</v>
      </c>
      <c r="G55" s="7">
        <f t="shared" si="61"/>
        <v>6.0867094135253867E-3</v>
      </c>
      <c r="H55" s="14" t="s">
        <v>61</v>
      </c>
      <c r="I55" s="16" t="s">
        <v>61</v>
      </c>
      <c r="J55" s="30" t="s">
        <v>81</v>
      </c>
      <c r="K55" s="13" t="s">
        <v>154</v>
      </c>
      <c r="L55" s="4" t="s">
        <v>253</v>
      </c>
    </row>
    <row r="56" spans="1:12" ht="20.100000000000001" customHeight="1" x14ac:dyDescent="0.3">
      <c r="A56" s="3">
        <f t="shared" si="65"/>
        <v>177</v>
      </c>
      <c r="B56" s="10">
        <v>44696</v>
      </c>
      <c r="C56" s="18">
        <f t="shared" si="60"/>
        <v>2022</v>
      </c>
      <c r="D56" s="6">
        <v>5</v>
      </c>
      <c r="E56" s="6">
        <v>43</v>
      </c>
      <c r="F56" s="6">
        <v>43</v>
      </c>
      <c r="G56" s="7">
        <f t="shared" si="61"/>
        <v>5.6568818492624632E-3</v>
      </c>
      <c r="H56" s="14" t="s">
        <v>61</v>
      </c>
      <c r="I56" s="16" t="s">
        <v>61</v>
      </c>
      <c r="J56" s="30" t="s">
        <v>81</v>
      </c>
      <c r="K56" s="13" t="s">
        <v>189</v>
      </c>
      <c r="L56" s="4" t="s">
        <v>251</v>
      </c>
    </row>
    <row r="57" spans="1:12" ht="20.100000000000001" customHeight="1" x14ac:dyDescent="0.3">
      <c r="A57" s="3">
        <f t="shared" si="65"/>
        <v>176</v>
      </c>
      <c r="B57" s="10">
        <v>44681</v>
      </c>
      <c r="C57" s="18">
        <f t="shared" si="60"/>
        <v>2022</v>
      </c>
      <c r="D57" s="6">
        <v>5</v>
      </c>
      <c r="E57" s="6">
        <v>22</v>
      </c>
      <c r="F57" s="6">
        <v>33</v>
      </c>
      <c r="G57" s="7">
        <f t="shared" si="61"/>
        <v>5.3085212834590723E-3</v>
      </c>
      <c r="H57" s="14" t="s">
        <v>61</v>
      </c>
      <c r="I57" s="16" t="s">
        <v>61</v>
      </c>
      <c r="J57" s="30" t="s">
        <v>81</v>
      </c>
      <c r="K57" s="13" t="s">
        <v>166</v>
      </c>
      <c r="L57" s="4" t="s">
        <v>252</v>
      </c>
    </row>
    <row r="58" spans="1:12" ht="20.100000000000001" customHeight="1" x14ac:dyDescent="0.3">
      <c r="A58" s="3">
        <f t="shared" si="65"/>
        <v>175</v>
      </c>
      <c r="B58" s="10">
        <v>44654</v>
      </c>
      <c r="C58" s="18">
        <f t="shared" si="60"/>
        <v>2022</v>
      </c>
      <c r="D58" s="6">
        <v>5</v>
      </c>
      <c r="E58" s="6">
        <v>38</v>
      </c>
      <c r="F58" s="6">
        <v>18</v>
      </c>
      <c r="G58" s="7">
        <f t="shared" si="61"/>
        <v>5.5677344603757683E-3</v>
      </c>
      <c r="H58" s="14" t="s">
        <v>61</v>
      </c>
      <c r="I58" s="16" t="s">
        <v>61</v>
      </c>
      <c r="J58" s="30" t="s">
        <v>81</v>
      </c>
      <c r="K58" s="13" t="s">
        <v>110</v>
      </c>
      <c r="L58" s="4" t="s">
        <v>238</v>
      </c>
    </row>
    <row r="59" spans="1:12" ht="20.100000000000001" customHeight="1" x14ac:dyDescent="0.3">
      <c r="A59" s="3">
        <f t="shared" si="65"/>
        <v>174</v>
      </c>
      <c r="B59" s="10">
        <v>44652</v>
      </c>
      <c r="C59" s="18">
        <f t="shared" si="60"/>
        <v>2022</v>
      </c>
      <c r="D59" s="6">
        <v>5</v>
      </c>
      <c r="E59" s="6">
        <v>39</v>
      </c>
      <c r="F59" s="6">
        <v>33</v>
      </c>
      <c r="G59" s="7">
        <f t="shared" si="61"/>
        <v>5.5883069347342365E-3</v>
      </c>
      <c r="H59" s="14" t="s">
        <v>61</v>
      </c>
      <c r="I59" s="16" t="s">
        <v>61</v>
      </c>
      <c r="J59" s="30" t="s">
        <v>81</v>
      </c>
      <c r="K59" s="13" t="s">
        <v>110</v>
      </c>
      <c r="L59" s="4" t="s">
        <v>238</v>
      </c>
    </row>
    <row r="60" spans="1:12" ht="20.100000000000001" customHeight="1" x14ac:dyDescent="0.3">
      <c r="A60" s="3">
        <f t="shared" si="65"/>
        <v>173</v>
      </c>
      <c r="B60" s="10">
        <v>44647</v>
      </c>
      <c r="C60" s="18">
        <f t="shared" si="60"/>
        <v>2022</v>
      </c>
      <c r="D60" s="6">
        <v>5</v>
      </c>
      <c r="E60" s="6">
        <v>19</v>
      </c>
      <c r="F60" s="6">
        <v>43</v>
      </c>
      <c r="G60" s="7">
        <f t="shared" si="61"/>
        <v>5.2618903415798781E-3</v>
      </c>
      <c r="H60" s="14" t="s">
        <v>61</v>
      </c>
      <c r="I60" s="16" t="s">
        <v>61</v>
      </c>
      <c r="J60" s="30" t="s">
        <v>81</v>
      </c>
      <c r="K60" s="13" t="s">
        <v>110</v>
      </c>
      <c r="L60" s="4" t="s">
        <v>238</v>
      </c>
    </row>
    <row r="61" spans="1:12" ht="20.100000000000001" customHeight="1" x14ac:dyDescent="0.3">
      <c r="A61" s="3">
        <f t="shared" si="65"/>
        <v>172</v>
      </c>
      <c r="B61" s="10">
        <v>44643</v>
      </c>
      <c r="C61" s="18">
        <f t="shared" si="60"/>
        <v>2022</v>
      </c>
      <c r="D61" s="6">
        <v>5</v>
      </c>
      <c r="E61" s="6">
        <v>38</v>
      </c>
      <c r="F61" s="6">
        <v>53</v>
      </c>
      <c r="G61" s="7">
        <f t="shared" si="61"/>
        <v>5.5773349484097203E-3</v>
      </c>
      <c r="H61" s="14" t="s">
        <v>61</v>
      </c>
      <c r="I61" s="16" t="s">
        <v>61</v>
      </c>
      <c r="J61" s="30" t="s">
        <v>81</v>
      </c>
      <c r="K61" s="13" t="s">
        <v>189</v>
      </c>
      <c r="L61" s="4" t="s">
        <v>211</v>
      </c>
    </row>
    <row r="62" spans="1:12" ht="20.100000000000001" customHeight="1" x14ac:dyDescent="0.3">
      <c r="A62" s="3">
        <f t="shared" si="65"/>
        <v>171</v>
      </c>
      <c r="B62" s="10">
        <v>44636</v>
      </c>
      <c r="C62" s="18">
        <f t="shared" si="60"/>
        <v>2022</v>
      </c>
      <c r="D62" s="6">
        <v>5</v>
      </c>
      <c r="E62" s="6">
        <v>26</v>
      </c>
      <c r="F62" s="6">
        <v>42</v>
      </c>
      <c r="G62" s="7">
        <f t="shared" si="61"/>
        <v>5.3768218983291857E-3</v>
      </c>
      <c r="H62" s="14" t="s">
        <v>61</v>
      </c>
      <c r="I62" s="16" t="s">
        <v>61</v>
      </c>
      <c r="J62" s="30" t="s">
        <v>81</v>
      </c>
      <c r="K62" s="13" t="s">
        <v>189</v>
      </c>
      <c r="L62" s="4" t="s">
        <v>211</v>
      </c>
    </row>
    <row r="63" spans="1:12" ht="20.100000000000001" customHeight="1" x14ac:dyDescent="0.3">
      <c r="A63" s="3">
        <f t="shared" si="65"/>
        <v>170</v>
      </c>
      <c r="B63" s="10">
        <v>44629</v>
      </c>
      <c r="C63" s="18">
        <f t="shared" si="60"/>
        <v>2022</v>
      </c>
      <c r="D63" s="6">
        <v>4</v>
      </c>
      <c r="E63" s="6">
        <v>51</v>
      </c>
      <c r="F63" s="6">
        <v>27</v>
      </c>
      <c r="G63" s="7">
        <f t="shared" si="61"/>
        <v>4.7966781214203898E-3</v>
      </c>
      <c r="H63" s="14" t="s">
        <v>61</v>
      </c>
      <c r="I63" s="16" t="s">
        <v>61</v>
      </c>
      <c r="J63" s="30" t="s">
        <v>81</v>
      </c>
      <c r="K63" s="13" t="s">
        <v>189</v>
      </c>
      <c r="L63" s="4" t="s">
        <v>275</v>
      </c>
    </row>
    <row r="64" spans="1:12" ht="20.100000000000001" customHeight="1" x14ac:dyDescent="0.3">
      <c r="A64" s="3">
        <f t="shared" si="65"/>
        <v>169</v>
      </c>
      <c r="B64" s="10">
        <v>44626</v>
      </c>
      <c r="C64" s="18">
        <f t="shared" si="60"/>
        <v>2022</v>
      </c>
      <c r="D64" s="6">
        <v>5</v>
      </c>
      <c r="E64" s="6">
        <v>14</v>
      </c>
      <c r="F64" s="6">
        <v>18</v>
      </c>
      <c r="G64" s="7">
        <f t="shared" si="61"/>
        <v>5.172742952693184E-3</v>
      </c>
      <c r="H64" s="14" t="s">
        <v>61</v>
      </c>
      <c r="I64" s="16" t="s">
        <v>61</v>
      </c>
      <c r="J64" s="30" t="s">
        <v>81</v>
      </c>
      <c r="K64" s="13" t="s">
        <v>98</v>
      </c>
      <c r="L64" s="4" t="s">
        <v>244</v>
      </c>
    </row>
    <row r="65" spans="1:12" ht="20.100000000000001" customHeight="1" x14ac:dyDescent="0.3">
      <c r="A65" s="3">
        <f t="shared" si="65"/>
        <v>168</v>
      </c>
      <c r="B65" s="10">
        <v>44624</v>
      </c>
      <c r="C65" s="18">
        <f t="shared" si="60"/>
        <v>2022</v>
      </c>
      <c r="D65" s="6">
        <v>5</v>
      </c>
      <c r="E65" s="6">
        <v>37</v>
      </c>
      <c r="F65" s="6">
        <v>18</v>
      </c>
      <c r="G65" s="7">
        <f t="shared" si="61"/>
        <v>5.5512764808889944E-3</v>
      </c>
      <c r="H65" s="14" t="s">
        <v>61</v>
      </c>
      <c r="I65" s="16" t="s">
        <v>61</v>
      </c>
      <c r="J65" s="30" t="s">
        <v>81</v>
      </c>
      <c r="K65" s="13" t="s">
        <v>189</v>
      </c>
      <c r="L65" s="4" t="s">
        <v>211</v>
      </c>
    </row>
    <row r="66" spans="1:12" ht="20.100000000000001" customHeight="1" x14ac:dyDescent="0.3">
      <c r="A66" s="3">
        <f t="shared" si="65"/>
        <v>167</v>
      </c>
      <c r="B66" s="10">
        <v>44619</v>
      </c>
      <c r="C66" s="18">
        <f t="shared" si="60"/>
        <v>2022</v>
      </c>
      <c r="D66" s="6">
        <v>5</v>
      </c>
      <c r="E66" s="6">
        <v>36</v>
      </c>
      <c r="F66" s="6">
        <v>47</v>
      </c>
      <c r="G66" s="7">
        <f t="shared" si="61"/>
        <v>5.5427731914874934E-3</v>
      </c>
      <c r="H66" s="14" t="s">
        <v>61</v>
      </c>
      <c r="I66" s="16" t="s">
        <v>61</v>
      </c>
      <c r="J66" s="30" t="s">
        <v>81</v>
      </c>
      <c r="K66" s="13" t="s">
        <v>106</v>
      </c>
      <c r="L66" s="4" t="s">
        <v>245</v>
      </c>
    </row>
    <row r="67" spans="1:12" ht="20.100000000000001" customHeight="1" x14ac:dyDescent="0.3">
      <c r="A67" s="3">
        <f t="shared" si="65"/>
        <v>166</v>
      </c>
      <c r="B67" s="10">
        <v>44615</v>
      </c>
      <c r="C67" s="18">
        <f t="shared" si="60"/>
        <v>2022</v>
      </c>
      <c r="D67" s="6">
        <v>5</v>
      </c>
      <c r="E67" s="6">
        <v>29</v>
      </c>
      <c r="F67" s="6">
        <v>44</v>
      </c>
      <c r="G67" s="7">
        <f t="shared" si="61"/>
        <v>5.4267444361057347E-3</v>
      </c>
      <c r="H67" s="14" t="s">
        <v>61</v>
      </c>
      <c r="I67" s="16" t="s">
        <v>61</v>
      </c>
      <c r="J67" s="30" t="s">
        <v>81</v>
      </c>
      <c r="K67" s="13" t="s">
        <v>189</v>
      </c>
      <c r="L67" s="4" t="s">
        <v>246</v>
      </c>
    </row>
    <row r="68" spans="1:12" ht="20.100000000000001" customHeight="1" x14ac:dyDescent="0.3">
      <c r="A68" s="3">
        <f t="shared" si="65"/>
        <v>165</v>
      </c>
      <c r="B68" s="10">
        <v>44608</v>
      </c>
      <c r="C68" s="18">
        <f t="shared" si="60"/>
        <v>2022</v>
      </c>
      <c r="D68" s="6">
        <v>5</v>
      </c>
      <c r="E68" s="6">
        <v>34</v>
      </c>
      <c r="F68" s="6">
        <v>52</v>
      </c>
      <c r="G68" s="7">
        <f t="shared" si="61"/>
        <v>5.5112287308045097E-3</v>
      </c>
      <c r="H68" s="14" t="s">
        <v>61</v>
      </c>
      <c r="I68" s="16" t="s">
        <v>61</v>
      </c>
      <c r="J68" s="30" t="s">
        <v>81</v>
      </c>
      <c r="K68" s="13" t="s">
        <v>189</v>
      </c>
      <c r="L68" s="4" t="s">
        <v>211</v>
      </c>
    </row>
    <row r="69" spans="1:12" ht="20.100000000000001" customHeight="1" x14ac:dyDescent="0.3">
      <c r="A69" s="3">
        <f t="shared" si="65"/>
        <v>164</v>
      </c>
      <c r="B69" s="10">
        <v>44605</v>
      </c>
      <c r="C69" s="18">
        <f t="shared" si="60"/>
        <v>2022</v>
      </c>
      <c r="D69" s="6">
        <v>5</v>
      </c>
      <c r="E69" s="6">
        <v>29</v>
      </c>
      <c r="F69" s="6">
        <v>11</v>
      </c>
      <c r="G69" s="7">
        <f t="shared" si="61"/>
        <v>5.417692547388009E-3</v>
      </c>
      <c r="H69" s="14" t="s">
        <v>61</v>
      </c>
      <c r="I69" s="16" t="s">
        <v>61</v>
      </c>
      <c r="J69" s="30" t="s">
        <v>81</v>
      </c>
      <c r="K69" s="13" t="s">
        <v>115</v>
      </c>
      <c r="L69" s="4" t="s">
        <v>247</v>
      </c>
    </row>
    <row r="70" spans="1:12" ht="20.100000000000001" customHeight="1" x14ac:dyDescent="0.3">
      <c r="A70" s="3">
        <f t="shared" si="65"/>
        <v>163</v>
      </c>
      <c r="B70" s="10">
        <v>44596</v>
      </c>
      <c r="C70" s="18">
        <f t="shared" si="60"/>
        <v>2022</v>
      </c>
      <c r="D70" s="6">
        <v>5</v>
      </c>
      <c r="E70" s="6">
        <v>19</v>
      </c>
      <c r="F70" s="6">
        <v>29</v>
      </c>
      <c r="G70" s="7">
        <f t="shared" si="61"/>
        <v>5.2580501463662978E-3</v>
      </c>
      <c r="H70" s="14" t="s">
        <v>61</v>
      </c>
      <c r="I70" s="16" t="s">
        <v>61</v>
      </c>
      <c r="J70" s="30" t="s">
        <v>81</v>
      </c>
      <c r="K70" s="13" t="s">
        <v>189</v>
      </c>
      <c r="L70" s="4" t="s">
        <v>211</v>
      </c>
    </row>
    <row r="71" spans="1:12" ht="20.100000000000001" customHeight="1" x14ac:dyDescent="0.3">
      <c r="A71" s="3">
        <f t="shared" si="65"/>
        <v>162</v>
      </c>
      <c r="B71" s="10">
        <v>44591</v>
      </c>
      <c r="C71" s="18">
        <f t="shared" si="60"/>
        <v>2022</v>
      </c>
      <c r="D71" s="6">
        <v>5</v>
      </c>
      <c r="E71" s="6">
        <v>24</v>
      </c>
      <c r="F71" s="6">
        <v>9</v>
      </c>
      <c r="G71" s="7">
        <f t="shared" si="61"/>
        <v>5.3348540506379114E-3</v>
      </c>
      <c r="H71" s="14" t="s">
        <v>61</v>
      </c>
      <c r="I71" s="16" t="s">
        <v>61</v>
      </c>
      <c r="J71" s="30" t="s">
        <v>81</v>
      </c>
      <c r="K71" s="13" t="s">
        <v>177</v>
      </c>
      <c r="L71" s="4" t="s">
        <v>248</v>
      </c>
    </row>
    <row r="72" spans="1:12" ht="20.100000000000001" customHeight="1" x14ac:dyDescent="0.3">
      <c r="A72" s="3">
        <f t="shared" si="65"/>
        <v>161</v>
      </c>
      <c r="B72" s="10">
        <v>44583</v>
      </c>
      <c r="C72" s="18">
        <f t="shared" si="60"/>
        <v>2022</v>
      </c>
      <c r="D72" s="6">
        <v>5</v>
      </c>
      <c r="E72" s="6">
        <v>21</v>
      </c>
      <c r="F72" s="6">
        <v>5</v>
      </c>
      <c r="G72" s="7">
        <f t="shared" si="61"/>
        <v>5.2843829135451369E-3</v>
      </c>
      <c r="H72" s="14" t="s">
        <v>61</v>
      </c>
      <c r="I72" s="16" t="s">
        <v>61</v>
      </c>
      <c r="J72" s="30" t="s">
        <v>81</v>
      </c>
      <c r="K72" s="13" t="s">
        <v>138</v>
      </c>
      <c r="L72" s="4" t="s">
        <v>249</v>
      </c>
    </row>
    <row r="73" spans="1:12" ht="20.100000000000001" customHeight="1" x14ac:dyDescent="0.3">
      <c r="A73" s="3">
        <f t="shared" si="65"/>
        <v>160</v>
      </c>
      <c r="B73" s="10">
        <v>44577</v>
      </c>
      <c r="C73" s="18">
        <f t="shared" ref="C73" si="66">YEAR(B73)</f>
        <v>2022</v>
      </c>
      <c r="D73" s="6">
        <v>5</v>
      </c>
      <c r="E73" s="6">
        <v>20</v>
      </c>
      <c r="F73" s="6">
        <v>8</v>
      </c>
      <c r="G73" s="7">
        <f t="shared" ref="G73" si="67">TIME(D73,E73,F73)/42.195</f>
        <v>5.2687478330327008E-3</v>
      </c>
      <c r="H73" s="14" t="s">
        <v>61</v>
      </c>
      <c r="I73" s="16" t="s">
        <v>61</v>
      </c>
      <c r="J73" s="30" t="s">
        <v>81</v>
      </c>
      <c r="K73" s="13" t="s">
        <v>158</v>
      </c>
      <c r="L73" s="4" t="s">
        <v>48</v>
      </c>
    </row>
    <row r="74" spans="1:12" ht="20.100000000000001" customHeight="1" x14ac:dyDescent="0.3">
      <c r="A74" s="3">
        <f t="shared" si="65"/>
        <v>159</v>
      </c>
      <c r="B74" s="10">
        <v>44557</v>
      </c>
      <c r="C74" s="18">
        <f t="shared" si="60"/>
        <v>2021</v>
      </c>
      <c r="D74" s="6">
        <v>5</v>
      </c>
      <c r="E74" s="6">
        <v>50</v>
      </c>
      <c r="F74" s="6">
        <v>26</v>
      </c>
      <c r="G74" s="7">
        <f t="shared" si="61"/>
        <v>5.7674246114819642E-3</v>
      </c>
      <c r="H74" s="14" t="s">
        <v>61</v>
      </c>
      <c r="I74" s="16" t="s">
        <v>61</v>
      </c>
      <c r="J74" s="30" t="s">
        <v>81</v>
      </c>
      <c r="K74" s="13" t="s">
        <v>189</v>
      </c>
      <c r="L74" s="4" t="s">
        <v>242</v>
      </c>
    </row>
    <row r="75" spans="1:12" ht="20.100000000000001" customHeight="1" x14ac:dyDescent="0.3">
      <c r="A75" s="3">
        <f t="shared" si="65"/>
        <v>158</v>
      </c>
      <c r="B75" s="10">
        <v>44542</v>
      </c>
      <c r="C75" s="18">
        <f t="shared" si="60"/>
        <v>2021</v>
      </c>
      <c r="D75" s="6">
        <v>5</v>
      </c>
      <c r="E75" s="6">
        <v>26</v>
      </c>
      <c r="F75" s="6">
        <v>43</v>
      </c>
      <c r="G75" s="7">
        <f t="shared" si="61"/>
        <v>5.3770961979872989E-3</v>
      </c>
      <c r="H75" s="14" t="s">
        <v>61</v>
      </c>
      <c r="I75" s="16" t="s">
        <v>61</v>
      </c>
      <c r="J75" s="30" t="s">
        <v>81</v>
      </c>
      <c r="K75" s="13" t="s">
        <v>106</v>
      </c>
      <c r="L75" s="4" t="s">
        <v>241</v>
      </c>
    </row>
    <row r="76" spans="1:12" ht="20.100000000000001" customHeight="1" x14ac:dyDescent="0.3">
      <c r="A76" s="3">
        <f t="shared" si="65"/>
        <v>157</v>
      </c>
      <c r="B76" s="10">
        <v>44527</v>
      </c>
      <c r="C76" s="18">
        <f t="shared" si="60"/>
        <v>2021</v>
      </c>
      <c r="D76" s="6">
        <v>5</v>
      </c>
      <c r="E76" s="6">
        <v>9</v>
      </c>
      <c r="F76" s="6">
        <v>0</v>
      </c>
      <c r="G76" s="7">
        <f t="shared" si="61"/>
        <v>5.0855156614132797E-3</v>
      </c>
      <c r="H76" s="14" t="s">
        <v>61</v>
      </c>
      <c r="I76" s="16" t="s">
        <v>61</v>
      </c>
      <c r="J76" s="30" t="s">
        <v>81</v>
      </c>
      <c r="K76" s="13" t="s">
        <v>166</v>
      </c>
      <c r="L76" s="4" t="s">
        <v>240</v>
      </c>
    </row>
    <row r="77" spans="1:12" ht="20.100000000000001" customHeight="1" x14ac:dyDescent="0.3">
      <c r="A77" s="3">
        <f t="shared" si="65"/>
        <v>156</v>
      </c>
      <c r="B77" s="10">
        <v>44521</v>
      </c>
      <c r="C77" s="18">
        <f t="shared" si="60"/>
        <v>2021</v>
      </c>
      <c r="D77" s="6">
        <v>5</v>
      </c>
      <c r="E77" s="6">
        <v>14</v>
      </c>
      <c r="F77" s="6">
        <v>5</v>
      </c>
      <c r="G77" s="7">
        <f t="shared" si="61"/>
        <v>5.1691770571377161E-3</v>
      </c>
      <c r="H77" s="14" t="s">
        <v>61</v>
      </c>
      <c r="I77" s="16" t="s">
        <v>61</v>
      </c>
      <c r="J77" s="30" t="s">
        <v>81</v>
      </c>
      <c r="K77" s="13" t="s">
        <v>189</v>
      </c>
      <c r="L77" s="4" t="s">
        <v>239</v>
      </c>
    </row>
    <row r="78" spans="1:12" ht="20.100000000000001" customHeight="1" x14ac:dyDescent="0.3">
      <c r="A78" s="3">
        <f t="shared" si="65"/>
        <v>155</v>
      </c>
      <c r="B78" s="10">
        <v>44513</v>
      </c>
      <c r="C78" s="18">
        <f t="shared" ref="C78" si="68">YEAR(B78)</f>
        <v>2021</v>
      </c>
      <c r="D78" s="6">
        <v>4</v>
      </c>
      <c r="E78" s="6">
        <v>55</v>
      </c>
      <c r="F78" s="6">
        <v>25</v>
      </c>
      <c r="G78" s="7">
        <f t="shared" ref="G78" si="69">TIME(D78,E78,F78)/42.195</f>
        <v>4.8619614400512608E-3</v>
      </c>
      <c r="H78" s="14" t="s">
        <v>61</v>
      </c>
      <c r="I78" s="16" t="s">
        <v>61</v>
      </c>
      <c r="J78" s="30" t="s">
        <v>81</v>
      </c>
      <c r="K78" s="13" t="s">
        <v>189</v>
      </c>
      <c r="L78" s="4" t="s">
        <v>211</v>
      </c>
    </row>
    <row r="79" spans="1:12" ht="20.100000000000001" customHeight="1" x14ac:dyDescent="0.3">
      <c r="A79" s="3">
        <f t="shared" si="65"/>
        <v>154</v>
      </c>
      <c r="B79" s="10">
        <v>44506</v>
      </c>
      <c r="C79" s="18">
        <f t="shared" si="60"/>
        <v>2021</v>
      </c>
      <c r="D79" s="6">
        <v>5</v>
      </c>
      <c r="E79" s="6">
        <v>26</v>
      </c>
      <c r="F79" s="6">
        <v>9</v>
      </c>
      <c r="G79" s="7">
        <f t="shared" si="61"/>
        <v>5.3677700096114601E-3</v>
      </c>
      <c r="H79" s="14" t="s">
        <v>61</v>
      </c>
      <c r="I79" s="16" t="s">
        <v>61</v>
      </c>
      <c r="J79" s="30" t="s">
        <v>81</v>
      </c>
      <c r="K79" s="13" t="s">
        <v>110</v>
      </c>
      <c r="L79" s="4" t="s">
        <v>238</v>
      </c>
    </row>
    <row r="80" spans="1:12" ht="20.100000000000001" customHeight="1" x14ac:dyDescent="0.3">
      <c r="A80" s="3">
        <f t="shared" si="65"/>
        <v>153</v>
      </c>
      <c r="B80" s="10">
        <v>44499</v>
      </c>
      <c r="C80" s="18">
        <f t="shared" si="60"/>
        <v>2021</v>
      </c>
      <c r="D80" s="6">
        <v>5</v>
      </c>
      <c r="E80" s="6">
        <v>13</v>
      </c>
      <c r="F80" s="6">
        <v>19</v>
      </c>
      <c r="G80" s="7">
        <f t="shared" si="61"/>
        <v>5.1565592728645224E-3</v>
      </c>
      <c r="H80" s="14" t="s">
        <v>61</v>
      </c>
      <c r="I80" s="16" t="s">
        <v>61</v>
      </c>
      <c r="J80" s="30" t="s">
        <v>81</v>
      </c>
      <c r="K80" s="13" t="s">
        <v>154</v>
      </c>
      <c r="L80" s="4" t="s">
        <v>237</v>
      </c>
    </row>
    <row r="81" spans="1:12" ht="20.100000000000001" customHeight="1" x14ac:dyDescent="0.3">
      <c r="A81" s="3">
        <f t="shared" si="65"/>
        <v>152</v>
      </c>
      <c r="B81" s="10">
        <v>44493</v>
      </c>
      <c r="C81" s="18">
        <f t="shared" si="60"/>
        <v>2021</v>
      </c>
      <c r="D81" s="6">
        <v>5</v>
      </c>
      <c r="E81" s="6">
        <v>29</v>
      </c>
      <c r="F81" s="6">
        <v>29</v>
      </c>
      <c r="G81" s="7">
        <f t="shared" si="61"/>
        <v>5.4226299412340412E-3</v>
      </c>
      <c r="H81" s="14"/>
      <c r="I81" s="16" t="s">
        <v>61</v>
      </c>
      <c r="J81" s="30" t="s">
        <v>81</v>
      </c>
      <c r="K81" s="13" t="s">
        <v>113</v>
      </c>
      <c r="L81" s="4" t="s">
        <v>236</v>
      </c>
    </row>
    <row r="82" spans="1:12" ht="20.100000000000001" customHeight="1" x14ac:dyDescent="0.3">
      <c r="A82" s="3">
        <f t="shared" si="65"/>
        <v>151</v>
      </c>
      <c r="B82" s="10">
        <v>44486</v>
      </c>
      <c r="C82" s="18">
        <f t="shared" si="60"/>
        <v>2021</v>
      </c>
      <c r="D82" s="6">
        <v>5</v>
      </c>
      <c r="E82" s="6">
        <v>26</v>
      </c>
      <c r="F82" s="6">
        <v>12</v>
      </c>
      <c r="G82" s="7">
        <f t="shared" si="61"/>
        <v>5.3685929085857988E-3</v>
      </c>
      <c r="H82" s="14"/>
      <c r="I82" s="16" t="s">
        <v>61</v>
      </c>
      <c r="J82" s="30" t="s">
        <v>81</v>
      </c>
      <c r="K82" s="13" t="s">
        <v>189</v>
      </c>
      <c r="L82" s="4" t="s">
        <v>33</v>
      </c>
    </row>
    <row r="83" spans="1:12" ht="20.100000000000001" customHeight="1" x14ac:dyDescent="0.3">
      <c r="A83" s="3">
        <f t="shared" si="65"/>
        <v>150</v>
      </c>
      <c r="B83" s="10">
        <v>44485</v>
      </c>
      <c r="C83" s="18">
        <f t="shared" si="60"/>
        <v>2021</v>
      </c>
      <c r="D83" s="6">
        <v>5</v>
      </c>
      <c r="E83" s="6">
        <v>32</v>
      </c>
      <c r="F83" s="6">
        <v>50</v>
      </c>
      <c r="G83" s="7">
        <f t="shared" si="61"/>
        <v>5.4777641725147356E-3</v>
      </c>
      <c r="H83" s="14"/>
      <c r="I83" s="16" t="s">
        <v>61</v>
      </c>
      <c r="J83" s="30" t="s">
        <v>81</v>
      </c>
      <c r="K83" s="13" t="s">
        <v>176</v>
      </c>
      <c r="L83" s="4" t="s">
        <v>271</v>
      </c>
    </row>
    <row r="84" spans="1:12" ht="20.100000000000001" customHeight="1" x14ac:dyDescent="0.3">
      <c r="A84" s="3">
        <f t="shared" si="65"/>
        <v>149</v>
      </c>
      <c r="B84" s="10">
        <v>44479</v>
      </c>
      <c r="C84" s="18">
        <f t="shared" ref="C84:C90" si="70">YEAR(B84)</f>
        <v>2021</v>
      </c>
      <c r="D84" s="6">
        <v>5</v>
      </c>
      <c r="E84" s="6">
        <v>9</v>
      </c>
      <c r="F84" s="6">
        <v>49</v>
      </c>
      <c r="G84" s="7">
        <f t="shared" ref="G84:G90" si="71">TIME(D84,E84,F84)/42.195</f>
        <v>5.098956344660812E-3</v>
      </c>
      <c r="H84" s="14"/>
      <c r="I84" s="16" t="s">
        <v>61</v>
      </c>
      <c r="J84" s="30" t="s">
        <v>81</v>
      </c>
      <c r="K84" s="13" t="s">
        <v>110</v>
      </c>
      <c r="L84" s="40" t="s">
        <v>232</v>
      </c>
    </row>
    <row r="85" spans="1:12" ht="20.100000000000001" customHeight="1" x14ac:dyDescent="0.3">
      <c r="A85" s="3">
        <f t="shared" si="65"/>
        <v>148</v>
      </c>
      <c r="B85" s="10">
        <v>44471</v>
      </c>
      <c r="C85" s="18">
        <f t="shared" si="70"/>
        <v>2021</v>
      </c>
      <c r="D85" s="6">
        <v>5</v>
      </c>
      <c r="E85" s="6">
        <v>22</v>
      </c>
      <c r="F85" s="6">
        <v>50</v>
      </c>
      <c r="G85" s="7">
        <f t="shared" si="71"/>
        <v>5.3131843776469912E-3</v>
      </c>
      <c r="H85" s="14"/>
      <c r="I85" s="16" t="s">
        <v>61</v>
      </c>
      <c r="J85" s="30" t="s">
        <v>81</v>
      </c>
      <c r="K85" s="13" t="s">
        <v>151</v>
      </c>
      <c r="L85" s="40" t="s">
        <v>228</v>
      </c>
    </row>
    <row r="86" spans="1:12" ht="20.100000000000001" customHeight="1" x14ac:dyDescent="0.3">
      <c r="A86" s="3">
        <f t="shared" si="65"/>
        <v>147</v>
      </c>
      <c r="B86" s="10">
        <v>44464</v>
      </c>
      <c r="C86" s="18">
        <f t="shared" si="70"/>
        <v>2021</v>
      </c>
      <c r="D86" s="6">
        <v>5</v>
      </c>
      <c r="E86" s="6">
        <v>53</v>
      </c>
      <c r="F86" s="6">
        <v>20</v>
      </c>
      <c r="G86" s="7">
        <f t="shared" si="71"/>
        <v>5.8151527519936103E-3</v>
      </c>
      <c r="H86" s="14"/>
      <c r="I86" s="16" t="s">
        <v>61</v>
      </c>
      <c r="J86" s="30" t="s">
        <v>81</v>
      </c>
      <c r="K86" s="13" t="s">
        <v>140</v>
      </c>
      <c r="L86" s="40" t="s">
        <v>229</v>
      </c>
    </row>
    <row r="87" spans="1:12" ht="20.100000000000001" customHeight="1" x14ac:dyDescent="0.3">
      <c r="A87" s="3">
        <f t="shared" si="65"/>
        <v>146</v>
      </c>
      <c r="B87" s="10">
        <v>44458</v>
      </c>
      <c r="C87" s="18">
        <f t="shared" si="70"/>
        <v>2021</v>
      </c>
      <c r="D87" s="6">
        <v>5</v>
      </c>
      <c r="E87" s="6">
        <v>8</v>
      </c>
      <c r="F87" s="6">
        <v>38</v>
      </c>
      <c r="G87" s="7">
        <f t="shared" si="71"/>
        <v>5.0794810689347956E-3</v>
      </c>
      <c r="H87" s="14"/>
      <c r="I87" s="16" t="s">
        <v>61</v>
      </c>
      <c r="J87" s="30" t="s">
        <v>81</v>
      </c>
      <c r="K87" s="13" t="s">
        <v>161</v>
      </c>
      <c r="L87" s="40" t="s">
        <v>230</v>
      </c>
    </row>
    <row r="88" spans="1:12" ht="20.100000000000001" customHeight="1" x14ac:dyDescent="0.3">
      <c r="A88" s="3">
        <f t="shared" si="65"/>
        <v>145</v>
      </c>
      <c r="B88" s="10">
        <v>44450</v>
      </c>
      <c r="C88" s="18">
        <f t="shared" si="70"/>
        <v>2021</v>
      </c>
      <c r="D88" s="6">
        <v>5</v>
      </c>
      <c r="E88" s="6">
        <v>13</v>
      </c>
      <c r="F88" s="6">
        <v>32</v>
      </c>
      <c r="G88" s="7">
        <f t="shared" si="71"/>
        <v>5.1601251684199895E-3</v>
      </c>
      <c r="H88" s="14"/>
      <c r="I88" s="16" t="s">
        <v>61</v>
      </c>
      <c r="J88" s="30" t="s">
        <v>81</v>
      </c>
      <c r="K88" s="13" t="s">
        <v>110</v>
      </c>
      <c r="L88" s="4" t="s">
        <v>231</v>
      </c>
    </row>
    <row r="89" spans="1:12" ht="20.100000000000001" customHeight="1" x14ac:dyDescent="0.3">
      <c r="A89" s="3">
        <f t="shared" si="65"/>
        <v>144</v>
      </c>
      <c r="B89" s="10">
        <v>44429</v>
      </c>
      <c r="C89" s="18">
        <f t="shared" si="70"/>
        <v>2021</v>
      </c>
      <c r="D89" s="6">
        <v>5</v>
      </c>
      <c r="E89" s="6">
        <v>17</v>
      </c>
      <c r="F89" s="6">
        <v>55</v>
      </c>
      <c r="G89" s="7">
        <f t="shared" si="71"/>
        <v>5.2322659785036842E-3</v>
      </c>
      <c r="H89" s="14"/>
      <c r="I89" s="16" t="s">
        <v>61</v>
      </c>
      <c r="J89" s="30" t="s">
        <v>81</v>
      </c>
      <c r="K89" s="13" t="s">
        <v>93</v>
      </c>
      <c r="L89" s="4" t="s">
        <v>227</v>
      </c>
    </row>
    <row r="90" spans="1:12" ht="20.100000000000001" customHeight="1" x14ac:dyDescent="0.3">
      <c r="A90" s="3">
        <f t="shared" si="65"/>
        <v>143</v>
      </c>
      <c r="B90" s="10">
        <v>44426</v>
      </c>
      <c r="C90" s="18">
        <f t="shared" si="70"/>
        <v>2021</v>
      </c>
      <c r="D90" s="6">
        <v>5</v>
      </c>
      <c r="E90" s="6">
        <v>42</v>
      </c>
      <c r="F90" s="6">
        <v>57</v>
      </c>
      <c r="G90" s="7">
        <f t="shared" si="71"/>
        <v>5.6442640649892696E-3</v>
      </c>
      <c r="H90" s="14"/>
      <c r="I90" s="16" t="s">
        <v>61</v>
      </c>
      <c r="J90" s="30" t="s">
        <v>81</v>
      </c>
      <c r="K90" s="13" t="s">
        <v>189</v>
      </c>
      <c r="L90" s="4" t="s">
        <v>226</v>
      </c>
    </row>
    <row r="91" spans="1:12" ht="20.100000000000001" customHeight="1" x14ac:dyDescent="0.3">
      <c r="A91" s="3">
        <f t="shared" si="65"/>
        <v>142</v>
      </c>
      <c r="B91" s="10">
        <v>44422</v>
      </c>
      <c r="C91" s="18">
        <f t="shared" ref="C91:C101" si="72">YEAR(B91)</f>
        <v>2021</v>
      </c>
      <c r="D91" s="6">
        <v>5</v>
      </c>
      <c r="E91" s="6">
        <v>16</v>
      </c>
      <c r="F91" s="6">
        <v>58</v>
      </c>
      <c r="G91" s="7">
        <f t="shared" ref="G91:G101" si="73">TIME(D91,E91,F91)/42.195</f>
        <v>5.2166308979912489E-3</v>
      </c>
      <c r="H91" s="14"/>
      <c r="I91" s="16" t="s">
        <v>61</v>
      </c>
      <c r="J91" s="30" t="s">
        <v>81</v>
      </c>
      <c r="K91" s="13" t="s">
        <v>116</v>
      </c>
      <c r="L91" s="4" t="s">
        <v>58</v>
      </c>
    </row>
    <row r="92" spans="1:12" ht="20.100000000000001" customHeight="1" x14ac:dyDescent="0.3">
      <c r="A92" s="3">
        <f t="shared" si="65"/>
        <v>141</v>
      </c>
      <c r="B92" s="10">
        <v>44419</v>
      </c>
      <c r="C92" s="18">
        <f t="shared" si="72"/>
        <v>2021</v>
      </c>
      <c r="D92" s="6">
        <v>5</v>
      </c>
      <c r="E92" s="6">
        <v>36</v>
      </c>
      <c r="F92" s="6">
        <v>58</v>
      </c>
      <c r="G92" s="7">
        <f t="shared" si="73"/>
        <v>5.5457904877267358E-3</v>
      </c>
      <c r="H92" s="14"/>
      <c r="I92" s="16" t="s">
        <v>61</v>
      </c>
      <c r="J92" s="30" t="s">
        <v>81</v>
      </c>
      <c r="K92" s="13" t="s">
        <v>189</v>
      </c>
      <c r="L92" s="4" t="s">
        <v>219</v>
      </c>
    </row>
    <row r="93" spans="1:12" ht="20.100000000000001" customHeight="1" x14ac:dyDescent="0.3">
      <c r="A93" s="3">
        <f t="shared" si="65"/>
        <v>140</v>
      </c>
      <c r="B93" s="10">
        <v>44415</v>
      </c>
      <c r="C93" s="18">
        <f t="shared" si="72"/>
        <v>2021</v>
      </c>
      <c r="D93" s="6">
        <v>5</v>
      </c>
      <c r="E93" s="6">
        <v>17</v>
      </c>
      <c r="F93" s="6">
        <v>29</v>
      </c>
      <c r="G93" s="7">
        <f t="shared" si="73"/>
        <v>5.2251341873927491E-3</v>
      </c>
      <c r="H93" s="14"/>
      <c r="I93" s="16" t="s">
        <v>61</v>
      </c>
      <c r="J93" s="30" t="s">
        <v>81</v>
      </c>
      <c r="K93" s="13" t="s">
        <v>116</v>
      </c>
      <c r="L93" s="4" t="s">
        <v>58</v>
      </c>
    </row>
    <row r="94" spans="1:12" ht="20.100000000000001" customHeight="1" x14ac:dyDescent="0.3">
      <c r="A94" s="3">
        <f t="shared" si="65"/>
        <v>139</v>
      </c>
      <c r="B94" s="10">
        <v>44408</v>
      </c>
      <c r="C94" s="18">
        <f t="shared" si="72"/>
        <v>2021</v>
      </c>
      <c r="D94" s="6">
        <v>5</v>
      </c>
      <c r="E94" s="6">
        <v>27</v>
      </c>
      <c r="F94" s="6">
        <v>38</v>
      </c>
      <c r="G94" s="7">
        <f t="shared" si="73"/>
        <v>5.3921826791835086E-3</v>
      </c>
      <c r="H94" s="14"/>
      <c r="I94" s="16" t="s">
        <v>61</v>
      </c>
      <c r="J94" s="30" t="s">
        <v>81</v>
      </c>
      <c r="K94" s="13" t="s">
        <v>116</v>
      </c>
      <c r="L94" s="4" t="s">
        <v>223</v>
      </c>
    </row>
    <row r="95" spans="1:12" ht="20.100000000000001" customHeight="1" x14ac:dyDescent="0.3">
      <c r="A95" s="3">
        <f t="shared" si="65"/>
        <v>138</v>
      </c>
      <c r="B95" s="10">
        <v>44401</v>
      </c>
      <c r="C95" s="18">
        <f t="shared" si="72"/>
        <v>2021</v>
      </c>
      <c r="D95" s="6">
        <v>5</v>
      </c>
      <c r="E95" s="6">
        <v>9</v>
      </c>
      <c r="F95" s="6">
        <v>0</v>
      </c>
      <c r="G95" s="7">
        <f t="shared" si="73"/>
        <v>5.0855156614132797E-3</v>
      </c>
      <c r="H95" s="14"/>
      <c r="I95" s="16" t="s">
        <v>61</v>
      </c>
      <c r="J95" s="30" t="s">
        <v>81</v>
      </c>
      <c r="K95" s="13" t="s">
        <v>116</v>
      </c>
      <c r="L95" s="4" t="s">
        <v>224</v>
      </c>
    </row>
    <row r="96" spans="1:12" ht="20.100000000000001" customHeight="1" x14ac:dyDescent="0.3">
      <c r="A96" s="3">
        <f t="shared" si="65"/>
        <v>137</v>
      </c>
      <c r="B96" s="10">
        <v>44395</v>
      </c>
      <c r="C96" s="18">
        <f t="shared" si="72"/>
        <v>2021</v>
      </c>
      <c r="D96" s="6">
        <v>5</v>
      </c>
      <c r="E96" s="6">
        <v>35</v>
      </c>
      <c r="F96" s="6">
        <v>27</v>
      </c>
      <c r="G96" s="7">
        <f t="shared" si="73"/>
        <v>5.5208292188384618E-3</v>
      </c>
      <c r="H96" s="14"/>
      <c r="I96" s="16" t="s">
        <v>61</v>
      </c>
      <c r="J96" s="30" t="s">
        <v>81</v>
      </c>
      <c r="K96" s="13" t="s">
        <v>116</v>
      </c>
      <c r="L96" s="4" t="s">
        <v>222</v>
      </c>
    </row>
    <row r="97" spans="1:12" ht="20.100000000000001" customHeight="1" x14ac:dyDescent="0.3">
      <c r="A97" s="3">
        <f t="shared" si="65"/>
        <v>136</v>
      </c>
      <c r="B97" s="10">
        <v>44374</v>
      </c>
      <c r="C97" s="18">
        <f t="shared" si="72"/>
        <v>2021</v>
      </c>
      <c r="D97" s="6">
        <v>5</v>
      </c>
      <c r="E97" s="6">
        <v>34</v>
      </c>
      <c r="F97" s="6">
        <v>8</v>
      </c>
      <c r="G97" s="7">
        <f t="shared" si="73"/>
        <v>5.4991595458475425E-3</v>
      </c>
      <c r="H97" s="14"/>
      <c r="I97" s="16" t="s">
        <v>61</v>
      </c>
      <c r="J97" s="30" t="s">
        <v>81</v>
      </c>
      <c r="K97" s="13" t="s">
        <v>167</v>
      </c>
      <c r="L97" s="4" t="s">
        <v>221</v>
      </c>
    </row>
    <row r="98" spans="1:12" ht="20.100000000000001" customHeight="1" x14ac:dyDescent="0.3">
      <c r="A98" s="3">
        <f t="shared" si="65"/>
        <v>135</v>
      </c>
      <c r="B98" s="10">
        <v>44370</v>
      </c>
      <c r="C98" s="18">
        <f t="shared" si="72"/>
        <v>2021</v>
      </c>
      <c r="D98" s="6">
        <v>5</v>
      </c>
      <c r="E98" s="6">
        <v>24</v>
      </c>
      <c r="F98" s="6">
        <v>4</v>
      </c>
      <c r="G98" s="7">
        <f t="shared" si="73"/>
        <v>5.3334825523473472E-3</v>
      </c>
      <c r="H98" s="14"/>
      <c r="I98" s="16" t="s">
        <v>61</v>
      </c>
      <c r="J98" s="30" t="s">
        <v>81</v>
      </c>
      <c r="K98" s="13" t="s">
        <v>189</v>
      </c>
      <c r="L98" s="4" t="s">
        <v>219</v>
      </c>
    </row>
    <row r="99" spans="1:12" ht="20.100000000000001" customHeight="1" x14ac:dyDescent="0.3">
      <c r="A99" s="3">
        <f t="shared" si="65"/>
        <v>134</v>
      </c>
      <c r="B99" s="10">
        <v>44363</v>
      </c>
      <c r="C99" s="18">
        <f t="shared" si="72"/>
        <v>2021</v>
      </c>
      <c r="D99" s="6">
        <v>5</v>
      </c>
      <c r="E99" s="6">
        <v>21</v>
      </c>
      <c r="F99" s="6">
        <v>56</v>
      </c>
      <c r="G99" s="7">
        <f t="shared" si="73"/>
        <v>5.2983721961088947E-3</v>
      </c>
      <c r="H99" s="14"/>
      <c r="I99" s="16" t="s">
        <v>61</v>
      </c>
      <c r="J99" s="30" t="s">
        <v>81</v>
      </c>
      <c r="K99" s="13" t="s">
        <v>189</v>
      </c>
      <c r="L99" s="4" t="s">
        <v>219</v>
      </c>
    </row>
    <row r="100" spans="1:12" ht="20.100000000000001" customHeight="1" x14ac:dyDescent="0.3">
      <c r="A100" s="3">
        <f t="shared" si="65"/>
        <v>133</v>
      </c>
      <c r="B100" s="10">
        <v>44360</v>
      </c>
      <c r="C100" s="18">
        <f t="shared" si="72"/>
        <v>2021</v>
      </c>
      <c r="D100" s="6">
        <v>6</v>
      </c>
      <c r="E100" s="6">
        <v>3</v>
      </c>
      <c r="F100" s="6">
        <v>28</v>
      </c>
      <c r="G100" s="7">
        <f t="shared" si="73"/>
        <v>5.9819269441262566E-3</v>
      </c>
      <c r="H100" s="14"/>
      <c r="I100" s="16" t="s">
        <v>61</v>
      </c>
      <c r="J100" s="30" t="s">
        <v>81</v>
      </c>
      <c r="K100" s="13" t="s">
        <v>143</v>
      </c>
      <c r="L100" s="4" t="s">
        <v>220</v>
      </c>
    </row>
    <row r="101" spans="1:12" ht="20.100000000000001" customHeight="1" x14ac:dyDescent="0.3">
      <c r="A101" s="3">
        <f t="shared" ref="A101:A164" si="74">+A102+1</f>
        <v>132</v>
      </c>
      <c r="B101" s="10">
        <v>44356</v>
      </c>
      <c r="C101" s="18">
        <f t="shared" si="72"/>
        <v>2021</v>
      </c>
      <c r="D101" s="6">
        <v>5</v>
      </c>
      <c r="E101" s="6">
        <v>33</v>
      </c>
      <c r="F101" s="6">
        <v>25</v>
      </c>
      <c r="G101" s="7">
        <f t="shared" si="73"/>
        <v>5.4873646605486867E-3</v>
      </c>
      <c r="H101" s="14"/>
      <c r="I101" s="16" t="s">
        <v>61</v>
      </c>
      <c r="J101" s="30" t="s">
        <v>81</v>
      </c>
      <c r="K101" s="13" t="s">
        <v>189</v>
      </c>
      <c r="L101" s="4" t="s">
        <v>219</v>
      </c>
    </row>
    <row r="102" spans="1:12" ht="20.100000000000001" customHeight="1" x14ac:dyDescent="0.3">
      <c r="A102" s="3">
        <f t="shared" si="74"/>
        <v>131</v>
      </c>
      <c r="B102" s="10">
        <v>44346</v>
      </c>
      <c r="C102" s="18">
        <f t="shared" ref="C102:C108" si="75">YEAR(B102)</f>
        <v>2021</v>
      </c>
      <c r="D102" s="6">
        <v>5</v>
      </c>
      <c r="E102" s="6">
        <v>19</v>
      </c>
      <c r="F102" s="6">
        <v>40</v>
      </c>
      <c r="G102" s="7">
        <f t="shared" ref="G102:G108" si="76">TIME(D102,E102,F102)/42.195</f>
        <v>5.2610674426055394E-3</v>
      </c>
      <c r="H102" s="14"/>
      <c r="I102" s="16" t="s">
        <v>61</v>
      </c>
      <c r="J102" s="30" t="s">
        <v>81</v>
      </c>
      <c r="K102" s="13" t="s">
        <v>113</v>
      </c>
      <c r="L102" s="4" t="s">
        <v>218</v>
      </c>
    </row>
    <row r="103" spans="1:12" ht="20.100000000000001" customHeight="1" x14ac:dyDescent="0.3">
      <c r="A103" s="3">
        <f t="shared" si="74"/>
        <v>130</v>
      </c>
      <c r="B103" s="10">
        <v>44342</v>
      </c>
      <c r="C103" s="18">
        <f t="shared" si="75"/>
        <v>2021</v>
      </c>
      <c r="D103" s="6">
        <v>5</v>
      </c>
      <c r="E103" s="6">
        <v>20</v>
      </c>
      <c r="F103" s="6">
        <v>28</v>
      </c>
      <c r="G103" s="7">
        <f t="shared" si="76"/>
        <v>5.2742338261949594E-3</v>
      </c>
      <c r="H103" s="14"/>
      <c r="I103" s="16" t="s">
        <v>61</v>
      </c>
      <c r="J103" s="30" t="s">
        <v>81</v>
      </c>
      <c r="K103" s="13" t="s">
        <v>189</v>
      </c>
      <c r="L103" s="4" t="s">
        <v>215</v>
      </c>
    </row>
    <row r="104" spans="1:12" ht="20.100000000000001" customHeight="1" x14ac:dyDescent="0.3">
      <c r="A104" s="3">
        <f t="shared" si="74"/>
        <v>129</v>
      </c>
      <c r="B104" s="10">
        <v>44339</v>
      </c>
      <c r="C104" s="18">
        <f t="shared" si="75"/>
        <v>2021</v>
      </c>
      <c r="D104" s="6">
        <v>5</v>
      </c>
      <c r="E104" s="6">
        <v>22</v>
      </c>
      <c r="F104" s="6">
        <v>50</v>
      </c>
      <c r="G104" s="7">
        <f t="shared" si="76"/>
        <v>5.3131843776469912E-3</v>
      </c>
      <c r="H104" s="14"/>
      <c r="I104" s="16" t="s">
        <v>61</v>
      </c>
      <c r="J104" s="30" t="s">
        <v>81</v>
      </c>
      <c r="K104" s="13" t="s">
        <v>116</v>
      </c>
      <c r="L104" s="4" t="s">
        <v>216</v>
      </c>
    </row>
    <row r="105" spans="1:12" ht="20.100000000000001" customHeight="1" x14ac:dyDescent="0.3">
      <c r="A105" s="3">
        <f t="shared" si="74"/>
        <v>128</v>
      </c>
      <c r="B105" s="10">
        <v>44332</v>
      </c>
      <c r="C105" s="18">
        <f t="shared" si="75"/>
        <v>2021</v>
      </c>
      <c r="D105" s="6">
        <v>5</v>
      </c>
      <c r="E105" s="6">
        <v>0</v>
      </c>
      <c r="F105" s="6">
        <v>37</v>
      </c>
      <c r="G105" s="7">
        <f t="shared" si="76"/>
        <v>4.9475429333824877E-3</v>
      </c>
      <c r="H105" s="14"/>
      <c r="I105" s="16" t="s">
        <v>61</v>
      </c>
      <c r="J105" s="30" t="s">
        <v>81</v>
      </c>
      <c r="K105" s="13" t="s">
        <v>189</v>
      </c>
      <c r="L105" s="4" t="s">
        <v>211</v>
      </c>
    </row>
    <row r="106" spans="1:12" ht="20.100000000000001" customHeight="1" x14ac:dyDescent="0.3">
      <c r="A106" s="3">
        <f t="shared" si="74"/>
        <v>127</v>
      </c>
      <c r="B106" s="10">
        <v>44328</v>
      </c>
      <c r="C106" s="18">
        <f t="shared" si="75"/>
        <v>2021</v>
      </c>
      <c r="D106" s="6">
        <v>5</v>
      </c>
      <c r="E106" s="6">
        <v>31</v>
      </c>
      <c r="F106" s="6">
        <v>28</v>
      </c>
      <c r="G106" s="7">
        <f t="shared" si="76"/>
        <v>5.4552716005494767E-3</v>
      </c>
      <c r="H106" s="14"/>
      <c r="I106" s="16" t="s">
        <v>61</v>
      </c>
      <c r="J106" s="30" t="s">
        <v>81</v>
      </c>
      <c r="K106" s="13" t="s">
        <v>189</v>
      </c>
      <c r="L106" s="4" t="s">
        <v>211</v>
      </c>
    </row>
    <row r="107" spans="1:12" ht="20.100000000000001" customHeight="1" x14ac:dyDescent="0.3">
      <c r="A107" s="3">
        <f t="shared" si="74"/>
        <v>126</v>
      </c>
      <c r="B107" s="10">
        <v>44324</v>
      </c>
      <c r="C107" s="18">
        <f t="shared" si="75"/>
        <v>2021</v>
      </c>
      <c r="D107" s="6">
        <v>4</v>
      </c>
      <c r="E107" s="6">
        <v>57</v>
      </c>
      <c r="F107" s="6">
        <v>39</v>
      </c>
      <c r="G107" s="7">
        <f t="shared" si="76"/>
        <v>4.8987175942383906E-3</v>
      </c>
      <c r="H107" s="14"/>
      <c r="I107" s="16" t="s">
        <v>61</v>
      </c>
      <c r="J107" s="30" t="s">
        <v>81</v>
      </c>
      <c r="K107" s="13" t="s">
        <v>158</v>
      </c>
      <c r="L107" s="4" t="s">
        <v>217</v>
      </c>
    </row>
    <row r="108" spans="1:12" ht="20.100000000000001" customHeight="1" x14ac:dyDescent="0.3">
      <c r="A108" s="3">
        <f t="shared" si="74"/>
        <v>125</v>
      </c>
      <c r="B108" s="10">
        <v>44321</v>
      </c>
      <c r="C108" s="18">
        <f t="shared" si="75"/>
        <v>2021</v>
      </c>
      <c r="D108" s="6">
        <v>5</v>
      </c>
      <c r="E108" s="6">
        <v>18</v>
      </c>
      <c r="F108" s="6">
        <v>40</v>
      </c>
      <c r="G108" s="7">
        <f t="shared" si="76"/>
        <v>5.2446094631187655E-3</v>
      </c>
      <c r="H108" s="14"/>
      <c r="I108" s="16" t="s">
        <v>61</v>
      </c>
      <c r="J108" s="30" t="s">
        <v>81</v>
      </c>
      <c r="K108" s="13" t="s">
        <v>189</v>
      </c>
      <c r="L108" s="4" t="s">
        <v>211</v>
      </c>
    </row>
    <row r="109" spans="1:12" ht="20.100000000000001" customHeight="1" x14ac:dyDescent="0.3">
      <c r="A109" s="3">
        <f t="shared" si="74"/>
        <v>124</v>
      </c>
      <c r="B109" s="10">
        <v>44310</v>
      </c>
      <c r="C109" s="18">
        <f t="shared" ref="C109:C111" si="77">YEAR(B109)</f>
        <v>2021</v>
      </c>
      <c r="D109" s="6">
        <v>5</v>
      </c>
      <c r="E109" s="6">
        <v>18</v>
      </c>
      <c r="F109" s="6">
        <v>44</v>
      </c>
      <c r="G109" s="7">
        <f t="shared" ref="G109:G111" si="78">TIME(D109,E109,F109)/42.195</f>
        <v>5.2457066617512165E-3</v>
      </c>
      <c r="H109" s="14"/>
      <c r="I109" s="16" t="s">
        <v>61</v>
      </c>
      <c r="J109" s="30" t="s">
        <v>81</v>
      </c>
      <c r="K109" s="13" t="s">
        <v>189</v>
      </c>
      <c r="L109" s="4" t="s">
        <v>214</v>
      </c>
    </row>
    <row r="110" spans="1:12" ht="20.100000000000001" customHeight="1" x14ac:dyDescent="0.3">
      <c r="A110" s="3">
        <f t="shared" si="74"/>
        <v>123</v>
      </c>
      <c r="B110" s="10">
        <v>44307</v>
      </c>
      <c r="C110" s="18">
        <f t="shared" si="77"/>
        <v>2021</v>
      </c>
      <c r="D110" s="6">
        <v>5</v>
      </c>
      <c r="E110" s="6">
        <v>27</v>
      </c>
      <c r="F110" s="6">
        <v>21</v>
      </c>
      <c r="G110" s="7">
        <f t="shared" si="78"/>
        <v>5.3875195849955896E-3</v>
      </c>
      <c r="H110" s="14"/>
      <c r="I110" s="16" t="s">
        <v>61</v>
      </c>
      <c r="J110" s="30" t="s">
        <v>81</v>
      </c>
      <c r="K110" s="13" t="s">
        <v>189</v>
      </c>
      <c r="L110" s="4" t="s">
        <v>211</v>
      </c>
    </row>
    <row r="111" spans="1:12" ht="20.100000000000001" customHeight="1" x14ac:dyDescent="0.3">
      <c r="A111" s="3">
        <f t="shared" si="74"/>
        <v>122</v>
      </c>
      <c r="B111" s="10">
        <v>44300</v>
      </c>
      <c r="C111" s="18">
        <f t="shared" si="77"/>
        <v>2021</v>
      </c>
      <c r="D111" s="6">
        <v>5</v>
      </c>
      <c r="E111" s="6">
        <v>40</v>
      </c>
      <c r="F111" s="6">
        <v>19</v>
      </c>
      <c r="G111" s="7">
        <f t="shared" si="78"/>
        <v>5.6009247190074302E-3</v>
      </c>
      <c r="H111" s="14"/>
      <c r="I111" s="16" t="s">
        <v>61</v>
      </c>
      <c r="J111" s="30" t="s">
        <v>81</v>
      </c>
      <c r="K111" s="13" t="s">
        <v>189</v>
      </c>
      <c r="L111" s="4" t="s">
        <v>211</v>
      </c>
    </row>
    <row r="112" spans="1:12" ht="20.100000000000001" customHeight="1" x14ac:dyDescent="0.3">
      <c r="A112" s="3">
        <f t="shared" si="74"/>
        <v>121</v>
      </c>
      <c r="B112" s="10">
        <v>44297</v>
      </c>
      <c r="C112" s="18">
        <f t="shared" ref="C112:C129" si="79">YEAR(B112)</f>
        <v>2021</v>
      </c>
      <c r="D112" s="6">
        <v>5</v>
      </c>
      <c r="E112" s="6">
        <v>13</v>
      </c>
      <c r="F112" s="6">
        <v>35</v>
      </c>
      <c r="G112" s="7">
        <f t="shared" ref="G112:G129" si="80">TIME(D112,E112,F112)/42.195</f>
        <v>5.1609480673943282E-3</v>
      </c>
      <c r="H112" s="14"/>
      <c r="I112" s="16" t="s">
        <v>61</v>
      </c>
      <c r="J112" s="30" t="s">
        <v>81</v>
      </c>
      <c r="K112" s="13" t="s">
        <v>189</v>
      </c>
      <c r="L112" s="4" t="s">
        <v>213</v>
      </c>
    </row>
    <row r="113" spans="1:12" ht="20.100000000000001" customHeight="1" x14ac:dyDescent="0.3">
      <c r="A113" s="3">
        <f t="shared" si="74"/>
        <v>120</v>
      </c>
      <c r="B113" s="10">
        <v>44286</v>
      </c>
      <c r="C113" s="18">
        <f t="shared" ref="C113:C127" si="81">YEAR(B113)</f>
        <v>2021</v>
      </c>
      <c r="D113" s="6">
        <v>5</v>
      </c>
      <c r="E113" s="6">
        <v>24</v>
      </c>
      <c r="F113" s="6">
        <v>35</v>
      </c>
      <c r="G113" s="7">
        <f t="shared" ref="G113:G127" si="82">TIME(D113,E113,F113)/42.195</f>
        <v>5.3419858417488465E-3</v>
      </c>
      <c r="H113" s="14"/>
      <c r="I113" s="16" t="s">
        <v>61</v>
      </c>
      <c r="J113" s="30" t="s">
        <v>81</v>
      </c>
      <c r="K113" s="13" t="s">
        <v>189</v>
      </c>
      <c r="L113" s="4" t="s">
        <v>211</v>
      </c>
    </row>
    <row r="114" spans="1:12" ht="20.100000000000001" customHeight="1" x14ac:dyDescent="0.3">
      <c r="A114" s="3">
        <f t="shared" si="74"/>
        <v>119</v>
      </c>
      <c r="B114" s="10">
        <v>44283</v>
      </c>
      <c r="C114" s="18">
        <f t="shared" si="81"/>
        <v>2021</v>
      </c>
      <c r="D114" s="6">
        <v>5</v>
      </c>
      <c r="E114" s="6">
        <v>18</v>
      </c>
      <c r="F114" s="6">
        <v>20</v>
      </c>
      <c r="G114" s="7">
        <f t="shared" si="82"/>
        <v>5.2391234699565069E-3</v>
      </c>
      <c r="H114" s="14"/>
      <c r="I114" s="16" t="s">
        <v>61</v>
      </c>
      <c r="J114" s="30" t="s">
        <v>81</v>
      </c>
      <c r="K114" s="13" t="s">
        <v>98</v>
      </c>
      <c r="L114" s="4" t="s">
        <v>212</v>
      </c>
    </row>
    <row r="115" spans="1:12" ht="20.100000000000001" customHeight="1" x14ac:dyDescent="0.3">
      <c r="A115" s="3">
        <f t="shared" si="74"/>
        <v>118</v>
      </c>
      <c r="B115" s="10">
        <v>44279</v>
      </c>
      <c r="C115" s="18">
        <f t="shared" si="81"/>
        <v>2021</v>
      </c>
      <c r="D115" s="6">
        <v>5</v>
      </c>
      <c r="E115" s="6">
        <v>41</v>
      </c>
      <c r="F115" s="6">
        <v>41</v>
      </c>
      <c r="G115" s="7">
        <f t="shared" si="82"/>
        <v>5.6234172909726881E-3</v>
      </c>
      <c r="H115" s="14"/>
      <c r="I115" s="16" t="s">
        <v>61</v>
      </c>
      <c r="J115" s="30" t="s">
        <v>81</v>
      </c>
      <c r="K115" s="13" t="s">
        <v>189</v>
      </c>
      <c r="L115" s="4" t="s">
        <v>211</v>
      </c>
    </row>
    <row r="116" spans="1:12" ht="20.100000000000001" customHeight="1" x14ac:dyDescent="0.3">
      <c r="A116" s="3">
        <f t="shared" si="74"/>
        <v>117</v>
      </c>
      <c r="B116" s="10">
        <v>44265</v>
      </c>
      <c r="C116" s="18">
        <f t="shared" si="81"/>
        <v>2021</v>
      </c>
      <c r="D116" s="6">
        <v>5</v>
      </c>
      <c r="E116" s="6">
        <v>17</v>
      </c>
      <c r="F116" s="6">
        <v>26</v>
      </c>
      <c r="G116" s="7">
        <f t="shared" si="82"/>
        <v>5.2243112884184104E-3</v>
      </c>
      <c r="H116" s="14"/>
      <c r="I116" s="16" t="s">
        <v>61</v>
      </c>
      <c r="J116" s="30" t="s">
        <v>81</v>
      </c>
      <c r="K116" s="13" t="s">
        <v>189</v>
      </c>
      <c r="L116" s="4" t="s">
        <v>211</v>
      </c>
    </row>
    <row r="117" spans="1:12" ht="20.100000000000001" customHeight="1" x14ac:dyDescent="0.3">
      <c r="A117" s="3">
        <f t="shared" si="74"/>
        <v>116</v>
      </c>
      <c r="B117" s="10">
        <v>44258</v>
      </c>
      <c r="C117" s="18">
        <f t="shared" si="81"/>
        <v>2021</v>
      </c>
      <c r="D117" s="6">
        <v>5</v>
      </c>
      <c r="E117" s="6">
        <v>19</v>
      </c>
      <c r="F117" s="6">
        <v>57</v>
      </c>
      <c r="G117" s="7">
        <f t="shared" si="82"/>
        <v>5.2657305367934592E-3</v>
      </c>
      <c r="H117" s="14"/>
      <c r="I117" s="16" t="s">
        <v>61</v>
      </c>
      <c r="J117" s="30" t="s">
        <v>81</v>
      </c>
      <c r="K117" s="13" t="s">
        <v>189</v>
      </c>
      <c r="L117" s="4" t="s">
        <v>211</v>
      </c>
    </row>
    <row r="118" spans="1:12" ht="20.100000000000001" customHeight="1" x14ac:dyDescent="0.3">
      <c r="A118" s="3">
        <f t="shared" si="74"/>
        <v>115</v>
      </c>
      <c r="B118" s="10">
        <v>44150</v>
      </c>
      <c r="C118" s="18">
        <f t="shared" si="81"/>
        <v>2020</v>
      </c>
      <c r="D118" s="6">
        <v>5</v>
      </c>
      <c r="E118" s="6">
        <v>54</v>
      </c>
      <c r="F118" s="6">
        <v>9</v>
      </c>
      <c r="G118" s="7">
        <f t="shared" si="82"/>
        <v>5.8285934352411426E-3</v>
      </c>
      <c r="H118" s="14"/>
      <c r="I118" s="16" t="s">
        <v>61</v>
      </c>
      <c r="J118" s="30" t="s">
        <v>81</v>
      </c>
      <c r="K118" s="13" t="s">
        <v>130</v>
      </c>
      <c r="L118" s="4" t="s">
        <v>201</v>
      </c>
    </row>
    <row r="119" spans="1:12" ht="20.100000000000001" customHeight="1" x14ac:dyDescent="0.3">
      <c r="A119" s="3">
        <f t="shared" si="74"/>
        <v>114</v>
      </c>
      <c r="B119" s="10">
        <v>44143</v>
      </c>
      <c r="C119" s="18">
        <f t="shared" si="81"/>
        <v>2020</v>
      </c>
      <c r="D119" s="6">
        <v>5</v>
      </c>
      <c r="E119" s="6">
        <v>54</v>
      </c>
      <c r="F119" s="6">
        <v>14</v>
      </c>
      <c r="G119" s="7">
        <f t="shared" si="82"/>
        <v>5.8299649335317068E-3</v>
      </c>
      <c r="H119" s="14"/>
      <c r="I119" s="16" t="s">
        <v>61</v>
      </c>
      <c r="J119" s="30" t="s">
        <v>81</v>
      </c>
      <c r="K119" s="13" t="s">
        <v>151</v>
      </c>
      <c r="L119" s="4" t="s">
        <v>202</v>
      </c>
    </row>
    <row r="120" spans="1:12" ht="20.100000000000001" customHeight="1" x14ac:dyDescent="0.3">
      <c r="A120" s="3">
        <f t="shared" si="74"/>
        <v>113</v>
      </c>
      <c r="B120" s="10">
        <v>44129</v>
      </c>
      <c r="C120" s="18">
        <f t="shared" si="81"/>
        <v>2020</v>
      </c>
      <c r="D120" s="6">
        <v>6</v>
      </c>
      <c r="E120" s="6">
        <v>14</v>
      </c>
      <c r="F120" s="6">
        <v>55</v>
      </c>
      <c r="G120" s="7">
        <f t="shared" si="82"/>
        <v>6.1703708092498231E-3</v>
      </c>
      <c r="H120" s="14"/>
      <c r="I120" s="16" t="s">
        <v>61</v>
      </c>
      <c r="J120" s="30" t="s">
        <v>81</v>
      </c>
      <c r="K120" s="13" t="s">
        <v>159</v>
      </c>
      <c r="L120" s="4" t="s">
        <v>203</v>
      </c>
    </row>
    <row r="121" spans="1:12" ht="20.100000000000001" customHeight="1" x14ac:dyDescent="0.3">
      <c r="A121" s="3">
        <f t="shared" si="74"/>
        <v>112</v>
      </c>
      <c r="B121" s="10">
        <v>44128</v>
      </c>
      <c r="C121" s="18">
        <f t="shared" si="81"/>
        <v>2020</v>
      </c>
      <c r="D121" s="6">
        <v>6</v>
      </c>
      <c r="E121" s="6">
        <v>7</v>
      </c>
      <c r="F121" s="6">
        <v>11</v>
      </c>
      <c r="G121" s="7">
        <f t="shared" si="82"/>
        <v>6.0430957678854341E-3</v>
      </c>
      <c r="H121" s="14"/>
      <c r="I121" s="16" t="s">
        <v>61</v>
      </c>
      <c r="J121" s="30" t="s">
        <v>81</v>
      </c>
      <c r="K121" s="13" t="s">
        <v>169</v>
      </c>
      <c r="L121" s="4" t="s">
        <v>204</v>
      </c>
    </row>
    <row r="122" spans="1:12" ht="20.100000000000001" customHeight="1" x14ac:dyDescent="0.3">
      <c r="A122" s="3">
        <f t="shared" si="74"/>
        <v>111</v>
      </c>
      <c r="B122" s="10">
        <v>44127</v>
      </c>
      <c r="C122" s="18">
        <f t="shared" si="81"/>
        <v>2020</v>
      </c>
      <c r="D122" s="6">
        <v>5</v>
      </c>
      <c r="E122" s="6">
        <v>51</v>
      </c>
      <c r="F122" s="6">
        <v>28</v>
      </c>
      <c r="G122" s="7">
        <f t="shared" si="82"/>
        <v>5.7844311902849645E-3</v>
      </c>
      <c r="H122" s="14"/>
      <c r="I122" s="16" t="s">
        <v>61</v>
      </c>
      <c r="J122" s="30" t="s">
        <v>81</v>
      </c>
      <c r="K122" s="13" t="s">
        <v>167</v>
      </c>
      <c r="L122" s="4" t="s">
        <v>234</v>
      </c>
    </row>
    <row r="123" spans="1:12" ht="20.100000000000001" customHeight="1" x14ac:dyDescent="0.3">
      <c r="A123" s="3">
        <f t="shared" si="74"/>
        <v>110</v>
      </c>
      <c r="B123" s="10">
        <v>44118</v>
      </c>
      <c r="C123" s="18">
        <f t="shared" si="81"/>
        <v>2020</v>
      </c>
      <c r="D123" s="6">
        <v>5</v>
      </c>
      <c r="E123" s="6">
        <v>51</v>
      </c>
      <c r="F123" s="6">
        <v>3</v>
      </c>
      <c r="G123" s="7">
        <f t="shared" si="82"/>
        <v>5.7775736988321417E-3</v>
      </c>
      <c r="H123" s="14"/>
      <c r="I123" s="16" t="s">
        <v>61</v>
      </c>
      <c r="J123" s="30" t="s">
        <v>81</v>
      </c>
      <c r="K123" s="13" t="s">
        <v>189</v>
      </c>
      <c r="L123" s="4" t="s">
        <v>211</v>
      </c>
    </row>
    <row r="124" spans="1:12" ht="20.100000000000001" customHeight="1" x14ac:dyDescent="0.3">
      <c r="A124" s="3">
        <f t="shared" si="74"/>
        <v>109</v>
      </c>
      <c r="B124" s="10">
        <v>44108</v>
      </c>
      <c r="C124" s="18">
        <f t="shared" si="81"/>
        <v>2020</v>
      </c>
      <c r="D124" s="6">
        <v>5</v>
      </c>
      <c r="E124" s="6">
        <v>59</v>
      </c>
      <c r="F124" s="6">
        <v>39</v>
      </c>
      <c r="G124" s="7">
        <f t="shared" si="82"/>
        <v>5.9191123224184008E-3</v>
      </c>
      <c r="H124" s="14"/>
      <c r="I124" s="16" t="s">
        <v>61</v>
      </c>
      <c r="J124" s="30" t="s">
        <v>81</v>
      </c>
      <c r="K124" s="13" t="s">
        <v>98</v>
      </c>
      <c r="L124" s="4" t="s">
        <v>205</v>
      </c>
    </row>
    <row r="125" spans="1:12" ht="20.100000000000001" customHeight="1" x14ac:dyDescent="0.3">
      <c r="A125" s="3">
        <f t="shared" si="74"/>
        <v>108</v>
      </c>
      <c r="B125" s="10">
        <v>44100</v>
      </c>
      <c r="C125" s="18">
        <f t="shared" si="81"/>
        <v>2020</v>
      </c>
      <c r="D125" s="6">
        <v>5</v>
      </c>
      <c r="E125" s="6">
        <v>48</v>
      </c>
      <c r="F125" s="6">
        <v>29</v>
      </c>
      <c r="G125" s="7">
        <f t="shared" si="82"/>
        <v>5.7353315514827542E-3</v>
      </c>
      <c r="H125" s="14"/>
      <c r="I125" s="16" t="s">
        <v>61</v>
      </c>
      <c r="J125" s="30" t="s">
        <v>81</v>
      </c>
      <c r="K125" s="13" t="s">
        <v>123</v>
      </c>
      <c r="L125" s="4" t="s">
        <v>206</v>
      </c>
    </row>
    <row r="126" spans="1:12" ht="20.100000000000001" customHeight="1" x14ac:dyDescent="0.3">
      <c r="A126" s="3">
        <f t="shared" si="74"/>
        <v>107</v>
      </c>
      <c r="B126" s="10">
        <v>44087</v>
      </c>
      <c r="C126" s="18">
        <f t="shared" si="81"/>
        <v>2020</v>
      </c>
      <c r="D126" s="6">
        <v>5</v>
      </c>
      <c r="E126" s="6">
        <v>51</v>
      </c>
      <c r="F126" s="6">
        <v>40</v>
      </c>
      <c r="G126" s="7">
        <f t="shared" si="82"/>
        <v>5.7877227861823193E-3</v>
      </c>
      <c r="H126" s="14"/>
      <c r="I126" s="16" t="s">
        <v>61</v>
      </c>
      <c r="J126" s="30" t="s">
        <v>81</v>
      </c>
      <c r="K126" s="13" t="s">
        <v>159</v>
      </c>
      <c r="L126" s="4" t="s">
        <v>207</v>
      </c>
    </row>
    <row r="127" spans="1:12" ht="20.100000000000001" customHeight="1" x14ac:dyDescent="0.3">
      <c r="A127" s="3">
        <f t="shared" si="74"/>
        <v>106</v>
      </c>
      <c r="B127" s="10">
        <v>44080</v>
      </c>
      <c r="C127" s="18">
        <f t="shared" si="81"/>
        <v>2020</v>
      </c>
      <c r="D127" s="6">
        <v>6</v>
      </c>
      <c r="E127" s="6">
        <v>4</v>
      </c>
      <c r="F127" s="6">
        <v>18</v>
      </c>
      <c r="G127" s="7">
        <f t="shared" si="82"/>
        <v>5.995641927031903E-3</v>
      </c>
      <c r="H127" s="14"/>
      <c r="I127" s="16" t="s">
        <v>61</v>
      </c>
      <c r="J127" s="30" t="s">
        <v>81</v>
      </c>
      <c r="K127" s="13" t="s">
        <v>125</v>
      </c>
      <c r="L127" s="4" t="s">
        <v>208</v>
      </c>
    </row>
    <row r="128" spans="1:12" ht="20.100000000000001" customHeight="1" x14ac:dyDescent="0.3">
      <c r="A128" s="3">
        <f t="shared" si="74"/>
        <v>105</v>
      </c>
      <c r="B128" s="10">
        <v>43890</v>
      </c>
      <c r="C128" s="18">
        <f t="shared" si="79"/>
        <v>2020</v>
      </c>
      <c r="D128" s="6">
        <v>5</v>
      </c>
      <c r="E128" s="6">
        <v>6</v>
      </c>
      <c r="F128" s="6">
        <v>42</v>
      </c>
      <c r="G128" s="7">
        <f t="shared" si="80"/>
        <v>5.047662308593698E-3</v>
      </c>
      <c r="H128" s="14"/>
      <c r="I128" s="16" t="s">
        <v>61</v>
      </c>
      <c r="J128" s="30" t="s">
        <v>81</v>
      </c>
      <c r="K128" s="13" t="s">
        <v>158</v>
      </c>
      <c r="L128" s="4" t="s">
        <v>43</v>
      </c>
    </row>
    <row r="129" spans="1:12" ht="20.100000000000001" customHeight="1" x14ac:dyDescent="0.3">
      <c r="A129" s="3">
        <f t="shared" si="74"/>
        <v>104</v>
      </c>
      <c r="B129" s="10">
        <v>43826</v>
      </c>
      <c r="C129" s="18">
        <f t="shared" si="79"/>
        <v>2019</v>
      </c>
      <c r="D129" s="6">
        <v>5</v>
      </c>
      <c r="E129" s="6">
        <v>15</v>
      </c>
      <c r="F129" s="6">
        <v>4</v>
      </c>
      <c r="G129" s="7">
        <f t="shared" si="80"/>
        <v>5.1853607369663776E-3</v>
      </c>
      <c r="H129" s="14" t="s">
        <v>61</v>
      </c>
      <c r="I129" s="16" t="s">
        <v>61</v>
      </c>
      <c r="J129" s="30" t="s">
        <v>81</v>
      </c>
      <c r="K129" s="13" t="s">
        <v>166</v>
      </c>
      <c r="L129" s="4" t="s">
        <v>199</v>
      </c>
    </row>
    <row r="130" spans="1:12" ht="16.350000000000001" customHeight="1" x14ac:dyDescent="0.3">
      <c r="A130" s="3">
        <f t="shared" si="74"/>
        <v>103</v>
      </c>
      <c r="B130" s="10">
        <v>43799</v>
      </c>
      <c r="C130" s="18">
        <v>2019</v>
      </c>
      <c r="D130" s="6">
        <v>5</v>
      </c>
      <c r="E130" s="6">
        <v>13</v>
      </c>
      <c r="F130" s="6">
        <v>1</v>
      </c>
      <c r="G130" s="7">
        <v>5.1516218790184903E-3</v>
      </c>
      <c r="H130" s="14" t="s">
        <v>61</v>
      </c>
      <c r="I130" s="16" t="s">
        <v>61</v>
      </c>
      <c r="J130" s="30" t="s">
        <v>81</v>
      </c>
      <c r="K130" s="13" t="s">
        <v>166</v>
      </c>
      <c r="L130" s="4" t="s">
        <v>195</v>
      </c>
    </row>
    <row r="131" spans="1:12" ht="16.350000000000001" customHeight="1" x14ac:dyDescent="0.3">
      <c r="A131" s="3">
        <f t="shared" si="74"/>
        <v>102</v>
      </c>
      <c r="B131" s="10">
        <v>43786</v>
      </c>
      <c r="C131" s="18">
        <f t="shared" ref="C131:C164" si="83">YEAR(B131)</f>
        <v>2019</v>
      </c>
      <c r="D131" s="6">
        <v>5</v>
      </c>
      <c r="E131" s="6">
        <v>26</v>
      </c>
      <c r="F131" s="6">
        <v>34</v>
      </c>
      <c r="G131" s="7">
        <f t="shared" ref="G131:G133" si="84">TIME(D131,E131,F131)/42.195</f>
        <v>5.3746275010642828E-3</v>
      </c>
      <c r="H131" s="14" t="s">
        <v>61</v>
      </c>
      <c r="I131" s="16" t="s">
        <v>61</v>
      </c>
      <c r="J131" s="30" t="s">
        <v>81</v>
      </c>
      <c r="K131" s="13" t="s">
        <v>110</v>
      </c>
      <c r="L131" s="4" t="s">
        <v>194</v>
      </c>
    </row>
    <row r="132" spans="1:12" ht="16.350000000000001" customHeight="1" x14ac:dyDescent="0.3">
      <c r="A132" s="3">
        <f t="shared" si="74"/>
        <v>101</v>
      </c>
      <c r="B132" s="10">
        <v>43765</v>
      </c>
      <c r="C132" s="18">
        <f t="shared" si="83"/>
        <v>2019</v>
      </c>
      <c r="D132" s="6">
        <v>5</v>
      </c>
      <c r="E132" s="6">
        <v>47</v>
      </c>
      <c r="F132" s="6">
        <v>50</v>
      </c>
      <c r="G132" s="7">
        <f t="shared" si="84"/>
        <v>5.7246338648163503E-3</v>
      </c>
      <c r="H132" s="14"/>
      <c r="I132" s="16" t="s">
        <v>61</v>
      </c>
      <c r="J132" s="30" t="s">
        <v>81</v>
      </c>
      <c r="K132" s="13" t="s">
        <v>111</v>
      </c>
      <c r="L132" s="4" t="s">
        <v>188</v>
      </c>
    </row>
    <row r="133" spans="1:12" ht="16.350000000000001" customHeight="1" x14ac:dyDescent="0.3">
      <c r="A133" s="3">
        <f t="shared" si="74"/>
        <v>100</v>
      </c>
      <c r="B133" s="10">
        <v>43751</v>
      </c>
      <c r="C133" s="18">
        <f t="shared" si="83"/>
        <v>2019</v>
      </c>
      <c r="D133" s="6">
        <v>5</v>
      </c>
      <c r="E133" s="6">
        <v>34</v>
      </c>
      <c r="F133" s="6">
        <v>0</v>
      </c>
      <c r="G133" s="7">
        <f t="shared" si="84"/>
        <v>5.4969651485826387E-3</v>
      </c>
      <c r="H133" s="14" t="s">
        <v>61</v>
      </c>
      <c r="I133" s="16" t="s">
        <v>61</v>
      </c>
      <c r="J133" s="30" t="s">
        <v>81</v>
      </c>
      <c r="K133" s="13" t="s">
        <v>92</v>
      </c>
      <c r="L133" s="4" t="s">
        <v>187</v>
      </c>
    </row>
    <row r="134" spans="1:12" x14ac:dyDescent="0.3">
      <c r="A134" s="3">
        <f t="shared" si="74"/>
        <v>99</v>
      </c>
      <c r="B134" s="10">
        <v>43736</v>
      </c>
      <c r="C134" s="18">
        <f t="shared" si="83"/>
        <v>2019</v>
      </c>
      <c r="D134" s="6">
        <v>5</v>
      </c>
      <c r="E134" s="6">
        <v>48</v>
      </c>
      <c r="F134" s="6">
        <v>20</v>
      </c>
      <c r="G134" s="7">
        <f t="shared" ref="G134:G164" si="85">TIME(D134,E134,F134)/42.195</f>
        <v>5.7328628545597381E-3</v>
      </c>
      <c r="H134" s="14" t="s">
        <v>61</v>
      </c>
      <c r="I134" s="16" t="s">
        <v>61</v>
      </c>
      <c r="J134" s="30" t="s">
        <v>81</v>
      </c>
      <c r="K134" s="13" t="s">
        <v>96</v>
      </c>
      <c r="L134" s="4" t="s">
        <v>89</v>
      </c>
    </row>
    <row r="135" spans="1:12" x14ac:dyDescent="0.3">
      <c r="A135" s="3">
        <f t="shared" si="74"/>
        <v>98</v>
      </c>
      <c r="B135" s="10">
        <v>43730</v>
      </c>
      <c r="C135" s="18">
        <f t="shared" si="83"/>
        <v>2019</v>
      </c>
      <c r="D135" s="6">
        <v>5</v>
      </c>
      <c r="E135" s="6">
        <v>38</v>
      </c>
      <c r="F135" s="6">
        <v>13</v>
      </c>
      <c r="G135" s="7">
        <f t="shared" si="85"/>
        <v>5.5663629620852041E-3</v>
      </c>
      <c r="H135" s="14" t="s">
        <v>61</v>
      </c>
      <c r="I135" s="16" t="s">
        <v>61</v>
      </c>
      <c r="J135" s="30" t="s">
        <v>81</v>
      </c>
      <c r="K135" s="13" t="s">
        <v>101</v>
      </c>
      <c r="L135" s="4" t="s">
        <v>45</v>
      </c>
    </row>
    <row r="136" spans="1:12" x14ac:dyDescent="0.3">
      <c r="A136" s="3">
        <f t="shared" si="74"/>
        <v>97</v>
      </c>
      <c r="B136" s="10">
        <v>43722</v>
      </c>
      <c r="C136" s="18">
        <f t="shared" si="83"/>
        <v>2019</v>
      </c>
      <c r="D136" s="6">
        <v>5</v>
      </c>
      <c r="E136" s="6">
        <v>39</v>
      </c>
      <c r="F136" s="6">
        <v>51</v>
      </c>
      <c r="G136" s="7">
        <f t="shared" si="85"/>
        <v>5.5932443285802687E-3</v>
      </c>
      <c r="H136" s="14" t="s">
        <v>61</v>
      </c>
      <c r="I136" s="16" t="s">
        <v>61</v>
      </c>
      <c r="J136" s="30" t="s">
        <v>81</v>
      </c>
      <c r="K136" s="13" t="s">
        <v>135</v>
      </c>
      <c r="L136" s="4" t="s">
        <v>77</v>
      </c>
    </row>
    <row r="137" spans="1:12" x14ac:dyDescent="0.3">
      <c r="A137" s="3">
        <f t="shared" si="74"/>
        <v>96</v>
      </c>
      <c r="B137" s="10">
        <v>43720</v>
      </c>
      <c r="C137" s="18">
        <f t="shared" si="83"/>
        <v>2019</v>
      </c>
      <c r="D137" s="6">
        <v>5</v>
      </c>
      <c r="E137" s="6">
        <v>41</v>
      </c>
      <c r="F137" s="6">
        <v>0</v>
      </c>
      <c r="G137" s="7">
        <f t="shared" si="85"/>
        <v>5.6121710049900587E-3</v>
      </c>
      <c r="H137" s="14"/>
      <c r="I137" s="16" t="s">
        <v>61</v>
      </c>
      <c r="J137" s="30" t="s">
        <v>81</v>
      </c>
      <c r="K137" s="13" t="s">
        <v>130</v>
      </c>
      <c r="L137" s="4" t="s">
        <v>41</v>
      </c>
    </row>
    <row r="138" spans="1:12" x14ac:dyDescent="0.3">
      <c r="A138" s="3">
        <f t="shared" si="74"/>
        <v>95</v>
      </c>
      <c r="B138" s="10">
        <v>43695</v>
      </c>
      <c r="C138" s="18">
        <f t="shared" si="83"/>
        <v>2019</v>
      </c>
      <c r="D138" s="6">
        <v>5</v>
      </c>
      <c r="E138" s="6">
        <v>51</v>
      </c>
      <c r="F138" s="6">
        <v>13</v>
      </c>
      <c r="G138" s="7">
        <f t="shared" si="85"/>
        <v>5.780316695413271E-3</v>
      </c>
      <c r="H138" s="14" t="s">
        <v>61</v>
      </c>
      <c r="I138" s="16" t="s">
        <v>61</v>
      </c>
      <c r="J138" s="30" t="s">
        <v>81</v>
      </c>
      <c r="K138" s="13" t="s">
        <v>140</v>
      </c>
      <c r="L138" s="4" t="s">
        <v>40</v>
      </c>
    </row>
    <row r="139" spans="1:12" x14ac:dyDescent="0.3">
      <c r="A139" s="3">
        <f t="shared" si="74"/>
        <v>94</v>
      </c>
      <c r="B139" s="10">
        <v>43687</v>
      </c>
      <c r="C139" s="18">
        <f t="shared" si="83"/>
        <v>2019</v>
      </c>
      <c r="D139" s="6">
        <v>5</v>
      </c>
      <c r="E139" s="6">
        <v>43</v>
      </c>
      <c r="F139" s="6">
        <v>57</v>
      </c>
      <c r="G139" s="7">
        <f t="shared" si="85"/>
        <v>5.6607220444760435E-3</v>
      </c>
      <c r="H139" s="14" t="s">
        <v>61</v>
      </c>
      <c r="I139" s="16" t="s">
        <v>61</v>
      </c>
      <c r="J139" s="30" t="s">
        <v>81</v>
      </c>
      <c r="K139" s="13" t="s">
        <v>116</v>
      </c>
      <c r="L139" s="4" t="s">
        <v>58</v>
      </c>
    </row>
    <row r="140" spans="1:12" x14ac:dyDescent="0.3">
      <c r="A140" s="3">
        <f t="shared" si="74"/>
        <v>93</v>
      </c>
      <c r="B140" s="10">
        <v>43674</v>
      </c>
      <c r="C140" s="18">
        <f t="shared" si="83"/>
        <v>2019</v>
      </c>
      <c r="D140" s="6">
        <v>5</v>
      </c>
      <c r="E140" s="6">
        <v>38</v>
      </c>
      <c r="F140" s="6">
        <v>58</v>
      </c>
      <c r="G140" s="7">
        <f t="shared" si="85"/>
        <v>5.5787064467002854E-3</v>
      </c>
      <c r="H140" s="14" t="s">
        <v>61</v>
      </c>
      <c r="I140" s="16" t="s">
        <v>61</v>
      </c>
      <c r="J140" s="30" t="s">
        <v>81</v>
      </c>
      <c r="K140" s="13" t="s">
        <v>116</v>
      </c>
      <c r="L140" s="4" t="s">
        <v>58</v>
      </c>
    </row>
    <row r="141" spans="1:12" x14ac:dyDescent="0.3">
      <c r="A141" s="3">
        <f t="shared" si="74"/>
        <v>92</v>
      </c>
      <c r="B141" s="10">
        <v>43666</v>
      </c>
      <c r="C141" s="18">
        <f t="shared" si="83"/>
        <v>2019</v>
      </c>
      <c r="D141" s="6">
        <v>5</v>
      </c>
      <c r="E141" s="6">
        <v>48</v>
      </c>
      <c r="F141" s="6">
        <v>54</v>
      </c>
      <c r="G141" s="7">
        <f t="shared" si="85"/>
        <v>5.7421890429355769E-3</v>
      </c>
      <c r="H141" s="14" t="s">
        <v>61</v>
      </c>
      <c r="I141" s="16" t="s">
        <v>61</v>
      </c>
      <c r="J141" s="30" t="s">
        <v>81</v>
      </c>
      <c r="K141" s="13" t="s">
        <v>116</v>
      </c>
      <c r="L141" s="4" t="s">
        <v>58</v>
      </c>
    </row>
    <row r="142" spans="1:12" x14ac:dyDescent="0.3">
      <c r="A142" s="3">
        <f t="shared" si="74"/>
        <v>91</v>
      </c>
      <c r="B142" s="10">
        <v>43660</v>
      </c>
      <c r="C142" s="18">
        <f t="shared" si="83"/>
        <v>2019</v>
      </c>
      <c r="D142" s="6">
        <v>5</v>
      </c>
      <c r="E142" s="6">
        <v>59</v>
      </c>
      <c r="F142" s="6">
        <v>26</v>
      </c>
      <c r="G142" s="7">
        <f t="shared" si="85"/>
        <v>5.9155464268629337E-3</v>
      </c>
      <c r="H142" s="14" t="s">
        <v>61</v>
      </c>
      <c r="I142" s="16" t="s">
        <v>61</v>
      </c>
      <c r="J142" s="30" t="s">
        <v>81</v>
      </c>
      <c r="K142" s="13" t="s">
        <v>116</v>
      </c>
      <c r="L142" s="4" t="s">
        <v>58</v>
      </c>
    </row>
    <row r="143" spans="1:12" x14ac:dyDescent="0.3">
      <c r="A143" s="3">
        <f t="shared" si="74"/>
        <v>90</v>
      </c>
      <c r="B143" s="10">
        <v>43625</v>
      </c>
      <c r="C143" s="18">
        <f t="shared" si="83"/>
        <v>2019</v>
      </c>
      <c r="D143" s="6">
        <v>6</v>
      </c>
      <c r="E143" s="6">
        <v>24</v>
      </c>
      <c r="F143" s="6">
        <v>30</v>
      </c>
      <c r="G143" s="7">
        <f t="shared" si="85"/>
        <v>6.3280931126647446E-3</v>
      </c>
      <c r="H143" s="14"/>
      <c r="I143" s="16" t="s">
        <v>61</v>
      </c>
      <c r="J143" s="30" t="s">
        <v>88</v>
      </c>
      <c r="K143" s="13" t="s">
        <v>191</v>
      </c>
      <c r="L143" s="4" t="s">
        <v>74</v>
      </c>
    </row>
    <row r="144" spans="1:12" x14ac:dyDescent="0.3">
      <c r="A144" s="3">
        <f t="shared" si="74"/>
        <v>89</v>
      </c>
      <c r="B144" s="10">
        <v>43604</v>
      </c>
      <c r="C144" s="18">
        <f t="shared" si="83"/>
        <v>2019</v>
      </c>
      <c r="D144" s="6">
        <v>5</v>
      </c>
      <c r="E144" s="6">
        <v>49</v>
      </c>
      <c r="F144" s="6">
        <v>23</v>
      </c>
      <c r="G144" s="7">
        <f t="shared" si="85"/>
        <v>5.7501437330208507E-3</v>
      </c>
      <c r="H144" s="14" t="s">
        <v>61</v>
      </c>
      <c r="I144" s="16" t="s">
        <v>61</v>
      </c>
      <c r="J144" s="30" t="s">
        <v>81</v>
      </c>
      <c r="K144" s="13" t="s">
        <v>189</v>
      </c>
      <c r="L144" s="4" t="s">
        <v>73</v>
      </c>
    </row>
    <row r="145" spans="1:12" x14ac:dyDescent="0.3">
      <c r="A145" s="3">
        <f t="shared" si="74"/>
        <v>88</v>
      </c>
      <c r="B145" s="10">
        <v>43594</v>
      </c>
      <c r="C145" s="18">
        <f t="shared" si="83"/>
        <v>2019</v>
      </c>
      <c r="D145" s="6">
        <v>5</v>
      </c>
      <c r="E145" s="6">
        <v>45</v>
      </c>
      <c r="F145" s="6">
        <v>51</v>
      </c>
      <c r="G145" s="7">
        <f t="shared" si="85"/>
        <v>5.6919922055009148E-3</v>
      </c>
      <c r="H145" s="14"/>
      <c r="I145" s="16" t="s">
        <v>61</v>
      </c>
      <c r="J145" s="30" t="s">
        <v>81</v>
      </c>
      <c r="K145" s="13" t="s">
        <v>130</v>
      </c>
      <c r="L145" s="4" t="s">
        <v>41</v>
      </c>
    </row>
    <row r="146" spans="1:12" x14ac:dyDescent="0.3">
      <c r="A146" s="3">
        <f t="shared" si="74"/>
        <v>87</v>
      </c>
      <c r="B146" s="10">
        <v>43496</v>
      </c>
      <c r="C146" s="18">
        <f t="shared" si="83"/>
        <v>2019</v>
      </c>
      <c r="D146" s="6">
        <v>5</v>
      </c>
      <c r="E146" s="6">
        <v>24</v>
      </c>
      <c r="F146" s="6">
        <v>36</v>
      </c>
      <c r="G146" s="7">
        <f t="shared" si="85"/>
        <v>5.3422601414069596E-3</v>
      </c>
      <c r="H146" s="14"/>
      <c r="I146" s="16" t="s">
        <v>61</v>
      </c>
      <c r="J146" s="30" t="s">
        <v>81</v>
      </c>
      <c r="K146" s="13" t="s">
        <v>130</v>
      </c>
      <c r="L146" s="4" t="s">
        <v>41</v>
      </c>
    </row>
    <row r="147" spans="1:12" x14ac:dyDescent="0.3">
      <c r="A147" s="3">
        <f t="shared" si="74"/>
        <v>86</v>
      </c>
      <c r="B147" s="10">
        <v>43475</v>
      </c>
      <c r="C147" s="18">
        <f t="shared" si="83"/>
        <v>2019</v>
      </c>
      <c r="D147" s="6">
        <v>5</v>
      </c>
      <c r="E147" s="6">
        <v>27</v>
      </c>
      <c r="F147" s="6">
        <v>27</v>
      </c>
      <c r="G147" s="7">
        <f t="shared" si="85"/>
        <v>5.3891653829442662E-3</v>
      </c>
      <c r="H147" s="14"/>
      <c r="I147" s="16" t="s">
        <v>61</v>
      </c>
      <c r="J147" s="30" t="s">
        <v>81</v>
      </c>
      <c r="K147" s="13" t="s">
        <v>130</v>
      </c>
      <c r="L147" s="4" t="s">
        <v>41</v>
      </c>
    </row>
    <row r="148" spans="1:12" x14ac:dyDescent="0.3">
      <c r="A148" s="3">
        <f t="shared" si="74"/>
        <v>85</v>
      </c>
      <c r="B148" s="10">
        <v>43463</v>
      </c>
      <c r="C148" s="18">
        <f t="shared" si="83"/>
        <v>2018</v>
      </c>
      <c r="D148" s="6">
        <v>5</v>
      </c>
      <c r="E148" s="6">
        <v>22</v>
      </c>
      <c r="F148" s="6">
        <v>54</v>
      </c>
      <c r="G148" s="7">
        <f t="shared" si="85"/>
        <v>5.3142815762794431E-3</v>
      </c>
      <c r="H148" s="14" t="s">
        <v>61</v>
      </c>
      <c r="I148" s="16" t="s">
        <v>61</v>
      </c>
      <c r="J148" s="30" t="s">
        <v>81</v>
      </c>
      <c r="K148" s="13" t="s">
        <v>105</v>
      </c>
      <c r="L148" s="4" t="s">
        <v>72</v>
      </c>
    </row>
    <row r="149" spans="1:12" x14ac:dyDescent="0.3">
      <c r="A149" s="3">
        <f t="shared" si="74"/>
        <v>84</v>
      </c>
      <c r="B149" s="10">
        <v>43442</v>
      </c>
      <c r="C149" s="18">
        <f t="shared" si="83"/>
        <v>2018</v>
      </c>
      <c r="D149" s="6">
        <v>5</v>
      </c>
      <c r="E149" s="6">
        <v>39</v>
      </c>
      <c r="F149" s="6">
        <v>49</v>
      </c>
      <c r="G149" s="7">
        <f t="shared" si="85"/>
        <v>5.5926957292640432E-3</v>
      </c>
      <c r="H149" s="14" t="s">
        <v>61</v>
      </c>
      <c r="I149" s="16" t="s">
        <v>61</v>
      </c>
      <c r="J149" s="30" t="s">
        <v>81</v>
      </c>
      <c r="K149" s="13" t="s">
        <v>140</v>
      </c>
      <c r="L149" s="4" t="s">
        <v>40</v>
      </c>
    </row>
    <row r="150" spans="1:12" x14ac:dyDescent="0.3">
      <c r="A150" s="3">
        <f t="shared" si="74"/>
        <v>83</v>
      </c>
      <c r="B150" s="10">
        <v>43408</v>
      </c>
      <c r="C150" s="18">
        <f t="shared" si="83"/>
        <v>2018</v>
      </c>
      <c r="D150" s="6">
        <v>5</v>
      </c>
      <c r="E150" s="6">
        <v>56</v>
      </c>
      <c r="F150" s="6">
        <v>20</v>
      </c>
      <c r="G150" s="7">
        <f t="shared" si="85"/>
        <v>5.8645266904539329E-3</v>
      </c>
      <c r="H150" s="14" t="s">
        <v>61</v>
      </c>
      <c r="I150" s="16" t="s">
        <v>61</v>
      </c>
      <c r="J150" s="30" t="s">
        <v>83</v>
      </c>
      <c r="K150" s="13" t="s">
        <v>191</v>
      </c>
      <c r="L150" s="4" t="s">
        <v>71</v>
      </c>
    </row>
    <row r="151" spans="1:12" x14ac:dyDescent="0.3">
      <c r="A151" s="3">
        <f t="shared" si="74"/>
        <v>82</v>
      </c>
      <c r="B151" s="10">
        <v>43394</v>
      </c>
      <c r="C151" s="18">
        <f t="shared" si="83"/>
        <v>2018</v>
      </c>
      <c r="D151" s="6">
        <v>6</v>
      </c>
      <c r="E151" s="6">
        <v>5</v>
      </c>
      <c r="F151" s="6">
        <v>38</v>
      </c>
      <c r="G151" s="7">
        <f t="shared" si="85"/>
        <v>6.0175858996809346E-3</v>
      </c>
      <c r="H151" s="14" t="s">
        <v>61</v>
      </c>
      <c r="I151" s="16" t="s">
        <v>61</v>
      </c>
      <c r="J151" s="30" t="s">
        <v>81</v>
      </c>
      <c r="K151" s="13" t="s">
        <v>160</v>
      </c>
      <c r="L151" s="4" t="s">
        <v>70</v>
      </c>
    </row>
    <row r="152" spans="1:12" x14ac:dyDescent="0.3">
      <c r="A152" s="3">
        <f t="shared" si="74"/>
        <v>81</v>
      </c>
      <c r="B152" s="10">
        <v>43386</v>
      </c>
      <c r="C152" s="18">
        <f t="shared" si="83"/>
        <v>2018</v>
      </c>
      <c r="D152" s="6">
        <v>5</v>
      </c>
      <c r="E152" s="6">
        <v>59</v>
      </c>
      <c r="F152" s="6">
        <v>55</v>
      </c>
      <c r="G152" s="7">
        <f t="shared" si="85"/>
        <v>5.9235011169482083E-3</v>
      </c>
      <c r="H152" s="14" t="s">
        <v>61</v>
      </c>
      <c r="I152" s="16" t="s">
        <v>61</v>
      </c>
      <c r="J152" s="30" t="s">
        <v>81</v>
      </c>
      <c r="K152" s="13" t="s">
        <v>123</v>
      </c>
      <c r="L152" s="4" t="s">
        <v>69</v>
      </c>
    </row>
    <row r="153" spans="1:12" x14ac:dyDescent="0.3">
      <c r="A153" s="3">
        <f t="shared" si="74"/>
        <v>80</v>
      </c>
      <c r="B153" s="10">
        <v>43379</v>
      </c>
      <c r="C153" s="18">
        <f t="shared" si="83"/>
        <v>2018</v>
      </c>
      <c r="D153" s="6">
        <v>5</v>
      </c>
      <c r="E153" s="6">
        <v>25</v>
      </c>
      <c r="F153" s="6">
        <v>28</v>
      </c>
      <c r="G153" s="7">
        <f t="shared" si="85"/>
        <v>5.3565237236288307E-3</v>
      </c>
      <c r="H153" s="14" t="s">
        <v>61</v>
      </c>
      <c r="I153" s="16" t="s">
        <v>61</v>
      </c>
      <c r="J153" s="30" t="s">
        <v>81</v>
      </c>
      <c r="K153" s="13" t="s">
        <v>109</v>
      </c>
      <c r="L153" s="4" t="s">
        <v>64</v>
      </c>
    </row>
    <row r="154" spans="1:12" x14ac:dyDescent="0.3">
      <c r="A154" s="3">
        <f t="shared" si="74"/>
        <v>79</v>
      </c>
      <c r="B154" s="10">
        <v>43366</v>
      </c>
      <c r="C154" s="18">
        <f t="shared" si="83"/>
        <v>2018</v>
      </c>
      <c r="D154" s="6">
        <v>5</v>
      </c>
      <c r="E154" s="6">
        <v>49</v>
      </c>
      <c r="F154" s="6">
        <v>44</v>
      </c>
      <c r="G154" s="7">
        <f t="shared" si="85"/>
        <v>5.7559040258412224E-3</v>
      </c>
      <c r="H154" s="14" t="s">
        <v>61</v>
      </c>
      <c r="I154" s="16" t="s">
        <v>61</v>
      </c>
      <c r="J154" s="30" t="s">
        <v>81</v>
      </c>
      <c r="K154" s="13" t="s">
        <v>160</v>
      </c>
      <c r="L154" s="4" t="s">
        <v>68</v>
      </c>
    </row>
    <row r="155" spans="1:12" x14ac:dyDescent="0.3">
      <c r="A155" s="3">
        <f t="shared" si="74"/>
        <v>78</v>
      </c>
      <c r="B155" s="10">
        <v>43362</v>
      </c>
      <c r="C155" s="18">
        <f t="shared" si="83"/>
        <v>2018</v>
      </c>
      <c r="D155" s="6">
        <v>6</v>
      </c>
      <c r="E155" s="6">
        <v>12</v>
      </c>
      <c r="F155" s="6">
        <v>10</v>
      </c>
      <c r="G155" s="7">
        <f t="shared" si="85"/>
        <v>6.125111365661194E-3</v>
      </c>
      <c r="H155" s="14" t="s">
        <v>61</v>
      </c>
      <c r="I155" s="16" t="s">
        <v>61</v>
      </c>
      <c r="J155" s="30" t="s">
        <v>81</v>
      </c>
      <c r="K155" s="13" t="s">
        <v>189</v>
      </c>
      <c r="L155" s="4" t="s">
        <v>33</v>
      </c>
    </row>
    <row r="156" spans="1:12" x14ac:dyDescent="0.3">
      <c r="A156" s="3">
        <f t="shared" si="74"/>
        <v>77</v>
      </c>
      <c r="B156" s="10">
        <v>43344</v>
      </c>
      <c r="C156" s="18">
        <f t="shared" si="83"/>
        <v>2018</v>
      </c>
      <c r="D156" s="6">
        <v>5</v>
      </c>
      <c r="E156" s="6">
        <v>24</v>
      </c>
      <c r="F156" s="6">
        <v>50</v>
      </c>
      <c r="G156" s="7">
        <f t="shared" si="85"/>
        <v>5.3461003366205399E-3</v>
      </c>
      <c r="H156" s="14" t="s">
        <v>61</v>
      </c>
      <c r="I156" s="16" t="s">
        <v>61</v>
      </c>
      <c r="J156" s="30" t="s">
        <v>81</v>
      </c>
      <c r="K156" s="13" t="s">
        <v>142</v>
      </c>
      <c r="L156" s="4" t="s">
        <v>63</v>
      </c>
    </row>
    <row r="157" spans="1:12" x14ac:dyDescent="0.3">
      <c r="A157" s="3">
        <f t="shared" si="74"/>
        <v>76</v>
      </c>
      <c r="B157" s="10">
        <v>43338</v>
      </c>
      <c r="C157" s="18">
        <f t="shared" si="83"/>
        <v>2018</v>
      </c>
      <c r="D157" s="6">
        <v>5</v>
      </c>
      <c r="E157" s="6">
        <v>27</v>
      </c>
      <c r="F157" s="6">
        <v>54</v>
      </c>
      <c r="G157" s="7">
        <f t="shared" si="85"/>
        <v>5.3965714737133153E-3</v>
      </c>
      <c r="H157" s="14" t="s">
        <v>61</v>
      </c>
      <c r="I157" s="16" t="s">
        <v>61</v>
      </c>
      <c r="J157" s="30" t="s">
        <v>81</v>
      </c>
      <c r="K157" s="13" t="s">
        <v>177</v>
      </c>
      <c r="L157" s="4" t="s">
        <v>56</v>
      </c>
    </row>
    <row r="158" spans="1:12" x14ac:dyDescent="0.3">
      <c r="A158" s="3">
        <f t="shared" si="74"/>
        <v>75</v>
      </c>
      <c r="B158" s="10">
        <v>43335</v>
      </c>
      <c r="C158" s="18">
        <f t="shared" si="83"/>
        <v>2018</v>
      </c>
      <c r="D158" s="6">
        <v>6</v>
      </c>
      <c r="E158" s="6">
        <v>6</v>
      </c>
      <c r="F158" s="6">
        <v>54</v>
      </c>
      <c r="G158" s="7">
        <f t="shared" si="85"/>
        <v>6.038432673697516E-3</v>
      </c>
      <c r="H158" s="14"/>
      <c r="I158" s="16" t="s">
        <v>61</v>
      </c>
      <c r="J158" s="30" t="s">
        <v>81</v>
      </c>
      <c r="K158" s="13" t="s">
        <v>130</v>
      </c>
      <c r="L158" s="4" t="s">
        <v>62</v>
      </c>
    </row>
    <row r="159" spans="1:12" x14ac:dyDescent="0.3">
      <c r="A159" s="3">
        <f t="shared" si="74"/>
        <v>74</v>
      </c>
      <c r="B159" s="10">
        <v>43324</v>
      </c>
      <c r="C159" s="18">
        <f t="shared" si="83"/>
        <v>2018</v>
      </c>
      <c r="D159" s="6">
        <v>5</v>
      </c>
      <c r="E159" s="6">
        <v>12</v>
      </c>
      <c r="F159" s="6">
        <v>7</v>
      </c>
      <c r="G159" s="7">
        <f t="shared" si="85"/>
        <v>5.1368096974803929E-3</v>
      </c>
      <c r="H159" s="14" t="s">
        <v>61</v>
      </c>
      <c r="I159" s="16" t="s">
        <v>61</v>
      </c>
      <c r="J159" s="30" t="s">
        <v>81</v>
      </c>
      <c r="K159" s="13" t="s">
        <v>116</v>
      </c>
      <c r="L159" s="4" t="s">
        <v>58</v>
      </c>
    </row>
    <row r="160" spans="1:12" x14ac:dyDescent="0.3">
      <c r="A160" s="3">
        <f t="shared" si="74"/>
        <v>73</v>
      </c>
      <c r="B160" s="10">
        <v>43321</v>
      </c>
      <c r="C160" s="18">
        <f t="shared" si="83"/>
        <v>2018</v>
      </c>
      <c r="D160" s="6">
        <v>5</v>
      </c>
      <c r="E160" s="6">
        <v>44</v>
      </c>
      <c r="F160" s="6">
        <v>32</v>
      </c>
      <c r="G160" s="7">
        <f t="shared" si="85"/>
        <v>5.6703225325099955E-3</v>
      </c>
      <c r="H160" s="14"/>
      <c r="I160" s="16" t="s">
        <v>61</v>
      </c>
      <c r="J160" s="30" t="s">
        <v>81</v>
      </c>
      <c r="K160" s="13" t="s">
        <v>130</v>
      </c>
      <c r="L160" s="4" t="s">
        <v>60</v>
      </c>
    </row>
    <row r="161" spans="1:12" x14ac:dyDescent="0.3">
      <c r="A161" s="3">
        <f t="shared" si="74"/>
        <v>72</v>
      </c>
      <c r="B161" s="10">
        <v>43310</v>
      </c>
      <c r="C161" s="18">
        <f t="shared" si="83"/>
        <v>2018</v>
      </c>
      <c r="D161" s="6">
        <v>5</v>
      </c>
      <c r="E161" s="6">
        <v>27</v>
      </c>
      <c r="F161" s="6">
        <v>5</v>
      </c>
      <c r="G161" s="7">
        <f t="shared" si="85"/>
        <v>5.3831307904657821E-3</v>
      </c>
      <c r="H161" s="14" t="s">
        <v>61</v>
      </c>
      <c r="I161" s="16" t="s">
        <v>61</v>
      </c>
      <c r="J161" s="30" t="s">
        <v>81</v>
      </c>
      <c r="K161" s="13" t="s">
        <v>116</v>
      </c>
      <c r="L161" s="4" t="s">
        <v>58</v>
      </c>
    </row>
    <row r="162" spans="1:12" x14ac:dyDescent="0.3">
      <c r="A162" s="3">
        <f t="shared" si="74"/>
        <v>71</v>
      </c>
      <c r="B162" s="10">
        <v>43306</v>
      </c>
      <c r="C162" s="18">
        <f t="shared" si="83"/>
        <v>2018</v>
      </c>
      <c r="D162" s="6">
        <v>6</v>
      </c>
      <c r="E162" s="6">
        <v>18</v>
      </c>
      <c r="F162" s="6">
        <v>54</v>
      </c>
      <c r="G162" s="7">
        <f t="shared" si="85"/>
        <v>6.2359284275388081E-3</v>
      </c>
      <c r="H162" s="14" t="s">
        <v>61</v>
      </c>
      <c r="I162" s="16" t="s">
        <v>61</v>
      </c>
      <c r="J162" s="30" t="s">
        <v>81</v>
      </c>
      <c r="K162" s="13" t="s">
        <v>158</v>
      </c>
      <c r="L162" s="4" t="s">
        <v>59</v>
      </c>
    </row>
    <row r="163" spans="1:12" x14ac:dyDescent="0.3">
      <c r="A163" s="3">
        <f t="shared" si="74"/>
        <v>70</v>
      </c>
      <c r="B163" s="10">
        <v>43303</v>
      </c>
      <c r="C163" s="18">
        <f t="shared" si="83"/>
        <v>2018</v>
      </c>
      <c r="D163" s="6">
        <v>5</v>
      </c>
      <c r="E163" s="6">
        <v>38</v>
      </c>
      <c r="F163" s="6">
        <v>28</v>
      </c>
      <c r="G163" s="7">
        <f t="shared" si="85"/>
        <v>5.5704774569568976E-3</v>
      </c>
      <c r="H163" s="14" t="s">
        <v>61</v>
      </c>
      <c r="I163" s="16" t="s">
        <v>61</v>
      </c>
      <c r="J163" s="30" t="s">
        <v>81</v>
      </c>
      <c r="K163" s="13" t="s">
        <v>116</v>
      </c>
      <c r="L163" s="4" t="s">
        <v>58</v>
      </c>
    </row>
    <row r="164" spans="1:12" x14ac:dyDescent="0.3">
      <c r="A164" s="3">
        <f t="shared" si="74"/>
        <v>69</v>
      </c>
      <c r="B164" s="10">
        <v>43282</v>
      </c>
      <c r="C164" s="18">
        <f t="shared" si="83"/>
        <v>2018</v>
      </c>
      <c r="D164" s="6">
        <v>5</v>
      </c>
      <c r="E164" s="6">
        <v>29</v>
      </c>
      <c r="F164" s="6">
        <v>15</v>
      </c>
      <c r="G164" s="7">
        <f t="shared" si="85"/>
        <v>5.4187897460204601E-3</v>
      </c>
      <c r="H164" s="14" t="s">
        <v>61</v>
      </c>
      <c r="I164" s="16" t="s">
        <v>61</v>
      </c>
      <c r="J164" s="30" t="s">
        <v>81</v>
      </c>
      <c r="K164" s="13" t="s">
        <v>116</v>
      </c>
      <c r="L164" s="4" t="s">
        <v>67</v>
      </c>
    </row>
    <row r="165" spans="1:12" x14ac:dyDescent="0.3">
      <c r="A165" s="3">
        <f t="shared" ref="A165:A228" si="86">+A166+1</f>
        <v>68</v>
      </c>
      <c r="B165" s="10">
        <v>43281</v>
      </c>
      <c r="C165" s="18">
        <f t="shared" ref="C165:C196" si="87">YEAR(B165)</f>
        <v>2018</v>
      </c>
      <c r="D165" s="6">
        <v>5</v>
      </c>
      <c r="E165" s="6">
        <v>8</v>
      </c>
      <c r="F165" s="6">
        <v>54</v>
      </c>
      <c r="G165" s="7">
        <f t="shared" ref="G165:G196" si="88">TIME(D165,E165,F165)/42.195</f>
        <v>5.0838698634646023E-3</v>
      </c>
      <c r="H165" s="14" t="s">
        <v>61</v>
      </c>
      <c r="I165" s="16" t="s">
        <v>61</v>
      </c>
      <c r="J165" s="30" t="s">
        <v>81</v>
      </c>
      <c r="K165" s="13" t="s">
        <v>116</v>
      </c>
      <c r="L165" s="4" t="s">
        <v>58</v>
      </c>
    </row>
    <row r="166" spans="1:12" x14ac:dyDescent="0.3">
      <c r="A166" s="3">
        <f t="shared" si="86"/>
        <v>67</v>
      </c>
      <c r="B166" s="10">
        <v>43275</v>
      </c>
      <c r="C166" s="18">
        <f t="shared" si="87"/>
        <v>2018</v>
      </c>
      <c r="D166" s="6">
        <v>5</v>
      </c>
      <c r="E166" s="6">
        <v>1</v>
      </c>
      <c r="F166" s="6">
        <v>56</v>
      </c>
      <c r="G166" s="7">
        <f t="shared" si="88"/>
        <v>4.9692126063734078E-3</v>
      </c>
      <c r="H166" s="14" t="s">
        <v>61</v>
      </c>
      <c r="I166" s="16" t="s">
        <v>61</v>
      </c>
      <c r="J166" s="30" t="s">
        <v>81</v>
      </c>
      <c r="K166" s="13" t="s">
        <v>135</v>
      </c>
      <c r="L166" s="4" t="s">
        <v>57</v>
      </c>
    </row>
    <row r="167" spans="1:12" x14ac:dyDescent="0.3">
      <c r="A167" s="3">
        <f t="shared" si="86"/>
        <v>66</v>
      </c>
      <c r="B167" s="10">
        <v>43271</v>
      </c>
      <c r="C167" s="18">
        <f t="shared" si="87"/>
        <v>2018</v>
      </c>
      <c r="D167" s="6">
        <v>5</v>
      </c>
      <c r="E167" s="6">
        <v>18</v>
      </c>
      <c r="F167" s="6">
        <v>17</v>
      </c>
      <c r="G167" s="7">
        <f t="shared" si="88"/>
        <v>5.2383005709821682E-3</v>
      </c>
      <c r="H167" s="14" t="s">
        <v>61</v>
      </c>
      <c r="I167" s="16" t="s">
        <v>61</v>
      </c>
      <c r="J167" s="30" t="s">
        <v>81</v>
      </c>
      <c r="K167" s="13" t="s">
        <v>177</v>
      </c>
      <c r="L167" s="4" t="s">
        <v>56</v>
      </c>
    </row>
    <row r="168" spans="1:12" x14ac:dyDescent="0.3">
      <c r="A168" s="3">
        <f t="shared" si="86"/>
        <v>65</v>
      </c>
      <c r="B168" s="10">
        <v>43267</v>
      </c>
      <c r="C168" s="18">
        <f t="shared" si="87"/>
        <v>2018</v>
      </c>
      <c r="D168" s="6">
        <v>5</v>
      </c>
      <c r="E168" s="6">
        <v>21</v>
      </c>
      <c r="F168" s="6">
        <v>15</v>
      </c>
      <c r="G168" s="7">
        <f t="shared" si="88"/>
        <v>5.2871259101262662E-3</v>
      </c>
      <c r="H168" s="14" t="s">
        <v>61</v>
      </c>
      <c r="I168" s="16" t="s">
        <v>61</v>
      </c>
      <c r="J168" s="30" t="s">
        <v>81</v>
      </c>
      <c r="K168" s="13" t="s">
        <v>140</v>
      </c>
      <c r="L168" s="4" t="s">
        <v>53</v>
      </c>
    </row>
    <row r="169" spans="1:12" x14ac:dyDescent="0.3">
      <c r="A169" s="3">
        <f t="shared" si="86"/>
        <v>64</v>
      </c>
      <c r="B169" s="10">
        <v>43261</v>
      </c>
      <c r="C169" s="18">
        <f t="shared" si="87"/>
        <v>2018</v>
      </c>
      <c r="D169" s="6">
        <v>5</v>
      </c>
      <c r="E169" s="6">
        <v>37</v>
      </c>
      <c r="F169" s="6">
        <v>6</v>
      </c>
      <c r="G169" s="7">
        <f t="shared" si="88"/>
        <v>5.5479848849916396E-3</v>
      </c>
      <c r="H169" s="14" t="s">
        <v>61</v>
      </c>
      <c r="I169" s="16" t="s">
        <v>61</v>
      </c>
      <c r="J169" s="30" t="s">
        <v>81</v>
      </c>
      <c r="K169" s="13" t="s">
        <v>143</v>
      </c>
      <c r="L169" s="4" t="s">
        <v>55</v>
      </c>
    </row>
    <row r="170" spans="1:12" x14ac:dyDescent="0.3">
      <c r="A170" s="3">
        <f t="shared" si="86"/>
        <v>63</v>
      </c>
      <c r="B170" s="10">
        <v>43256</v>
      </c>
      <c r="C170" s="18">
        <f t="shared" si="87"/>
        <v>2018</v>
      </c>
      <c r="D170" s="6">
        <v>5</v>
      </c>
      <c r="E170" s="6">
        <v>28</v>
      </c>
      <c r="F170" s="6">
        <v>58</v>
      </c>
      <c r="G170" s="7">
        <f t="shared" si="88"/>
        <v>5.4141266518325411E-3</v>
      </c>
      <c r="H170" s="14"/>
      <c r="I170" s="16" t="s">
        <v>61</v>
      </c>
      <c r="J170" s="30" t="s">
        <v>81</v>
      </c>
      <c r="K170" s="13" t="s">
        <v>130</v>
      </c>
      <c r="L170" s="4" t="s">
        <v>41</v>
      </c>
    </row>
    <row r="171" spans="1:12" x14ac:dyDescent="0.3">
      <c r="A171" s="3">
        <f t="shared" si="86"/>
        <v>62</v>
      </c>
      <c r="B171" s="10">
        <v>43253</v>
      </c>
      <c r="C171" s="18">
        <f t="shared" si="87"/>
        <v>2018</v>
      </c>
      <c r="D171" s="6">
        <v>5</v>
      </c>
      <c r="E171" s="6">
        <v>49</v>
      </c>
      <c r="F171" s="6">
        <v>15</v>
      </c>
      <c r="G171" s="7">
        <f t="shared" si="88"/>
        <v>5.7479493357559478E-3</v>
      </c>
      <c r="H171" s="14" t="s">
        <v>61</v>
      </c>
      <c r="I171" s="16" t="s">
        <v>61</v>
      </c>
      <c r="J171" s="30" t="s">
        <v>81</v>
      </c>
      <c r="K171" s="13" t="s">
        <v>166</v>
      </c>
      <c r="L171" s="4" t="s">
        <v>66</v>
      </c>
    </row>
    <row r="172" spans="1:12" x14ac:dyDescent="0.3">
      <c r="A172" s="3">
        <f t="shared" si="86"/>
        <v>61</v>
      </c>
      <c r="B172" s="10">
        <v>43247</v>
      </c>
      <c r="C172" s="18">
        <f t="shared" si="87"/>
        <v>2018</v>
      </c>
      <c r="D172" s="6">
        <v>5</v>
      </c>
      <c r="E172" s="6">
        <v>28</v>
      </c>
      <c r="F172" s="6">
        <v>7</v>
      </c>
      <c r="G172" s="7">
        <f t="shared" si="88"/>
        <v>5.4001373692687833E-3</v>
      </c>
      <c r="H172" s="14" t="s">
        <v>61</v>
      </c>
      <c r="I172" s="16" t="s">
        <v>61</v>
      </c>
      <c r="J172" s="30" t="s">
        <v>81</v>
      </c>
      <c r="K172" s="13" t="s">
        <v>93</v>
      </c>
      <c r="L172" s="4" t="s">
        <v>54</v>
      </c>
    </row>
    <row r="173" spans="1:12" x14ac:dyDescent="0.3">
      <c r="A173" s="3">
        <f t="shared" si="86"/>
        <v>60</v>
      </c>
      <c r="B173" s="10">
        <v>43221</v>
      </c>
      <c r="C173" s="18">
        <f t="shared" si="87"/>
        <v>2018</v>
      </c>
      <c r="D173" s="6">
        <v>5</v>
      </c>
      <c r="E173" s="6">
        <v>5</v>
      </c>
      <c r="F173" s="6">
        <v>53</v>
      </c>
      <c r="G173" s="7">
        <f t="shared" si="88"/>
        <v>5.0342216253461657E-3</v>
      </c>
      <c r="H173" s="14"/>
      <c r="I173" s="16" t="s">
        <v>61</v>
      </c>
      <c r="J173" s="30" t="s">
        <v>81</v>
      </c>
      <c r="K173" s="13" t="s">
        <v>130</v>
      </c>
      <c r="L173" s="4" t="s">
        <v>52</v>
      </c>
    </row>
    <row r="174" spans="1:12" x14ac:dyDescent="0.3">
      <c r="A174" s="3">
        <f t="shared" si="86"/>
        <v>59</v>
      </c>
      <c r="B174" s="10">
        <v>43217</v>
      </c>
      <c r="C174" s="18">
        <f t="shared" si="87"/>
        <v>2018</v>
      </c>
      <c r="D174" s="6">
        <v>5</v>
      </c>
      <c r="E174" s="6">
        <v>17</v>
      </c>
      <c r="F174" s="6">
        <v>15</v>
      </c>
      <c r="G174" s="7">
        <f t="shared" si="88"/>
        <v>5.2212939921791679E-3</v>
      </c>
      <c r="H174" s="14"/>
      <c r="I174" s="16" t="s">
        <v>61</v>
      </c>
      <c r="J174" s="30" t="s">
        <v>81</v>
      </c>
      <c r="K174" s="13" t="s">
        <v>189</v>
      </c>
      <c r="L174" s="4" t="s">
        <v>51</v>
      </c>
    </row>
    <row r="175" spans="1:12" x14ac:dyDescent="0.3">
      <c r="A175" s="3">
        <f t="shared" si="86"/>
        <v>58</v>
      </c>
      <c r="B175" s="10">
        <v>43195</v>
      </c>
      <c r="C175" s="18">
        <f t="shared" si="87"/>
        <v>2018</v>
      </c>
      <c r="D175" s="6">
        <v>5</v>
      </c>
      <c r="E175" s="6">
        <v>11</v>
      </c>
      <c r="F175" s="6">
        <v>32</v>
      </c>
      <c r="G175" s="7">
        <f t="shared" si="88"/>
        <v>5.1272092094464409E-3</v>
      </c>
      <c r="H175" s="14"/>
      <c r="I175" s="16" t="s">
        <v>61</v>
      </c>
      <c r="J175" s="30" t="s">
        <v>81</v>
      </c>
      <c r="K175" s="13" t="s">
        <v>130</v>
      </c>
      <c r="L175" s="4" t="s">
        <v>50</v>
      </c>
    </row>
    <row r="176" spans="1:12" x14ac:dyDescent="0.3">
      <c r="A176" s="3">
        <f t="shared" si="86"/>
        <v>57</v>
      </c>
      <c r="B176" s="10">
        <v>43188</v>
      </c>
      <c r="C176" s="18">
        <f t="shared" si="87"/>
        <v>2018</v>
      </c>
      <c r="D176" s="6">
        <v>5</v>
      </c>
      <c r="E176" s="6">
        <v>36</v>
      </c>
      <c r="F176" s="6">
        <v>38</v>
      </c>
      <c r="G176" s="7">
        <f t="shared" si="88"/>
        <v>5.5403044945644781E-3</v>
      </c>
      <c r="H176" s="14"/>
      <c r="I176" s="16" t="s">
        <v>61</v>
      </c>
      <c r="J176" s="30" t="s">
        <v>81</v>
      </c>
      <c r="K176" s="13" t="s">
        <v>182</v>
      </c>
      <c r="L176" s="4" t="s">
        <v>49</v>
      </c>
    </row>
    <row r="177" spans="1:12" x14ac:dyDescent="0.3">
      <c r="A177" s="3">
        <f t="shared" si="86"/>
        <v>56</v>
      </c>
      <c r="B177" s="10">
        <v>43160</v>
      </c>
      <c r="C177" s="18">
        <f t="shared" si="87"/>
        <v>2018</v>
      </c>
      <c r="D177" s="6">
        <v>5</v>
      </c>
      <c r="E177" s="6">
        <v>22</v>
      </c>
      <c r="F177" s="6">
        <v>54</v>
      </c>
      <c r="G177" s="7">
        <f t="shared" si="88"/>
        <v>5.3142815762794431E-3</v>
      </c>
      <c r="H177" s="14"/>
      <c r="I177" s="16" t="s">
        <v>61</v>
      </c>
      <c r="J177" s="30" t="s">
        <v>81</v>
      </c>
      <c r="K177" s="13" t="s">
        <v>130</v>
      </c>
      <c r="L177" s="4" t="s">
        <v>47</v>
      </c>
    </row>
    <row r="178" spans="1:12" x14ac:dyDescent="0.3">
      <c r="A178" s="3">
        <f t="shared" si="86"/>
        <v>55</v>
      </c>
      <c r="B178" s="10">
        <v>43155</v>
      </c>
      <c r="C178" s="18">
        <f t="shared" si="87"/>
        <v>2018</v>
      </c>
      <c r="D178" s="6">
        <v>4</v>
      </c>
      <c r="E178" s="6">
        <v>56</v>
      </c>
      <c r="F178" s="6">
        <v>13</v>
      </c>
      <c r="G178" s="7">
        <f t="shared" si="88"/>
        <v>4.8751278236406808E-3</v>
      </c>
      <c r="H178" s="14"/>
      <c r="I178" s="16" t="s">
        <v>61</v>
      </c>
      <c r="J178" s="30" t="s">
        <v>81</v>
      </c>
      <c r="K178" s="13" t="s">
        <v>158</v>
      </c>
      <c r="L178" s="4" t="s">
        <v>48</v>
      </c>
    </row>
    <row r="179" spans="1:12" x14ac:dyDescent="0.3">
      <c r="A179" s="3">
        <f t="shared" si="86"/>
        <v>54</v>
      </c>
      <c r="B179" s="10">
        <v>43146</v>
      </c>
      <c r="C179" s="18">
        <f t="shared" si="87"/>
        <v>2018</v>
      </c>
      <c r="D179" s="6">
        <v>4</v>
      </c>
      <c r="E179" s="6">
        <v>58</v>
      </c>
      <c r="F179" s="6">
        <v>0</v>
      </c>
      <c r="G179" s="7">
        <f t="shared" si="88"/>
        <v>4.9044778870587615E-3</v>
      </c>
      <c r="H179" s="14"/>
      <c r="I179" s="16" t="s">
        <v>61</v>
      </c>
      <c r="J179" s="30" t="s">
        <v>81</v>
      </c>
      <c r="K179" s="13" t="s">
        <v>130</v>
      </c>
      <c r="L179" s="4" t="s">
        <v>47</v>
      </c>
    </row>
    <row r="180" spans="1:12" x14ac:dyDescent="0.3">
      <c r="A180" s="3">
        <f t="shared" si="86"/>
        <v>53</v>
      </c>
      <c r="B180" s="10">
        <v>43132</v>
      </c>
      <c r="C180" s="18">
        <f t="shared" si="87"/>
        <v>2018</v>
      </c>
      <c r="D180" s="6">
        <v>4</v>
      </c>
      <c r="E180" s="6">
        <v>59</v>
      </c>
      <c r="F180" s="6">
        <v>21</v>
      </c>
      <c r="G180" s="7">
        <f t="shared" si="88"/>
        <v>4.9266961593659071E-3</v>
      </c>
      <c r="H180" s="14"/>
      <c r="I180" s="16" t="s">
        <v>61</v>
      </c>
      <c r="J180" s="30" t="s">
        <v>81</v>
      </c>
      <c r="K180" s="13" t="s">
        <v>130</v>
      </c>
      <c r="L180" s="4" t="s">
        <v>41</v>
      </c>
    </row>
    <row r="181" spans="1:12" x14ac:dyDescent="0.3">
      <c r="A181" s="3">
        <f t="shared" si="86"/>
        <v>52</v>
      </c>
      <c r="B181" s="10">
        <v>43117</v>
      </c>
      <c r="C181" s="18">
        <f t="shared" si="87"/>
        <v>2018</v>
      </c>
      <c r="D181" s="6">
        <v>5</v>
      </c>
      <c r="E181" s="6">
        <v>15</v>
      </c>
      <c r="F181" s="6">
        <v>8</v>
      </c>
      <c r="G181" s="7">
        <f t="shared" si="88"/>
        <v>5.1864579355988287E-3</v>
      </c>
      <c r="H181" s="14"/>
      <c r="I181" s="16" t="s">
        <v>61</v>
      </c>
      <c r="J181" s="30" t="s">
        <v>81</v>
      </c>
      <c r="K181" s="13" t="s">
        <v>135</v>
      </c>
      <c r="L181" s="4" t="s">
        <v>46</v>
      </c>
    </row>
    <row r="182" spans="1:12" x14ac:dyDescent="0.3">
      <c r="A182" s="3">
        <f t="shared" si="86"/>
        <v>51</v>
      </c>
      <c r="B182" s="10">
        <v>43113</v>
      </c>
      <c r="C182" s="18">
        <f t="shared" si="87"/>
        <v>2018</v>
      </c>
      <c r="D182" s="6">
        <v>5</v>
      </c>
      <c r="E182" s="6">
        <v>6</v>
      </c>
      <c r="F182" s="6">
        <v>49</v>
      </c>
      <c r="G182" s="7">
        <f t="shared" si="88"/>
        <v>5.0495824062004886E-3</v>
      </c>
      <c r="H182" s="14"/>
      <c r="I182" s="16" t="s">
        <v>61</v>
      </c>
      <c r="J182" s="30" t="s">
        <v>81</v>
      </c>
      <c r="K182" s="13" t="s">
        <v>177</v>
      </c>
      <c r="L182" s="4" t="s">
        <v>56</v>
      </c>
    </row>
    <row r="183" spans="1:12" x14ac:dyDescent="0.3">
      <c r="A183" s="3">
        <f t="shared" si="86"/>
        <v>50</v>
      </c>
      <c r="B183" s="10">
        <v>43096</v>
      </c>
      <c r="C183" s="18">
        <f t="shared" si="87"/>
        <v>2017</v>
      </c>
      <c r="D183" s="6">
        <v>5</v>
      </c>
      <c r="E183" s="6">
        <v>7</v>
      </c>
      <c r="F183" s="6">
        <v>50</v>
      </c>
      <c r="G183" s="7">
        <f t="shared" si="88"/>
        <v>5.0663146853453765E-3</v>
      </c>
      <c r="H183" s="14"/>
      <c r="I183" s="16" t="s">
        <v>61</v>
      </c>
      <c r="J183" s="30" t="s">
        <v>81</v>
      </c>
      <c r="K183" s="13" t="s">
        <v>93</v>
      </c>
      <c r="L183" s="4" t="s">
        <v>210</v>
      </c>
    </row>
    <row r="184" spans="1:12" x14ac:dyDescent="0.3">
      <c r="A184" s="3">
        <f t="shared" si="86"/>
        <v>49</v>
      </c>
      <c r="B184" s="10">
        <v>43092</v>
      </c>
      <c r="C184" s="18">
        <f t="shared" si="87"/>
        <v>2017</v>
      </c>
      <c r="D184" s="6">
        <v>4</v>
      </c>
      <c r="E184" s="6">
        <v>56</v>
      </c>
      <c r="F184" s="6">
        <v>57</v>
      </c>
      <c r="G184" s="7">
        <f t="shared" si="88"/>
        <v>4.8871970085976489E-3</v>
      </c>
      <c r="H184" s="14"/>
      <c r="I184" s="16" t="s">
        <v>61</v>
      </c>
      <c r="J184" s="30" t="s">
        <v>81</v>
      </c>
      <c r="K184" s="13" t="s">
        <v>189</v>
      </c>
      <c r="L184" s="4" t="s">
        <v>39</v>
      </c>
    </row>
    <row r="185" spans="1:12" x14ac:dyDescent="0.3">
      <c r="A185" s="3">
        <f t="shared" si="86"/>
        <v>48</v>
      </c>
      <c r="B185" s="10">
        <v>43078</v>
      </c>
      <c r="C185" s="18">
        <f t="shared" si="87"/>
        <v>2017</v>
      </c>
      <c r="D185" s="6">
        <v>5</v>
      </c>
      <c r="E185" s="6">
        <v>29</v>
      </c>
      <c r="F185" s="6">
        <v>20</v>
      </c>
      <c r="G185" s="7">
        <f t="shared" si="88"/>
        <v>5.4201612443110251E-3</v>
      </c>
      <c r="H185" s="14"/>
      <c r="I185" s="16" t="s">
        <v>61</v>
      </c>
      <c r="J185" s="30" t="s">
        <v>81</v>
      </c>
      <c r="K185" s="13" t="s">
        <v>140</v>
      </c>
      <c r="L185" s="4" t="s">
        <v>40</v>
      </c>
    </row>
    <row r="186" spans="1:12" x14ac:dyDescent="0.3">
      <c r="A186" s="3">
        <f t="shared" si="86"/>
        <v>47</v>
      </c>
      <c r="B186" s="10">
        <v>43069</v>
      </c>
      <c r="C186" s="18">
        <f t="shared" si="87"/>
        <v>2017</v>
      </c>
      <c r="D186" s="6">
        <v>4</v>
      </c>
      <c r="E186" s="6">
        <v>57</v>
      </c>
      <c r="F186" s="6">
        <v>3</v>
      </c>
      <c r="G186" s="7">
        <f t="shared" si="88"/>
        <v>4.8888428065463254E-3</v>
      </c>
      <c r="H186" s="14"/>
      <c r="I186" s="16" t="s">
        <v>61</v>
      </c>
      <c r="J186" s="30" t="s">
        <v>81</v>
      </c>
      <c r="K186" s="13" t="s">
        <v>130</v>
      </c>
      <c r="L186" s="4" t="s">
        <v>41</v>
      </c>
    </row>
    <row r="187" spans="1:12" x14ac:dyDescent="0.3">
      <c r="A187" s="3">
        <f t="shared" si="86"/>
        <v>46</v>
      </c>
      <c r="B187" s="10">
        <v>43051</v>
      </c>
      <c r="C187" s="18">
        <f t="shared" si="87"/>
        <v>2017</v>
      </c>
      <c r="D187" s="6">
        <v>5</v>
      </c>
      <c r="E187" s="6">
        <v>29</v>
      </c>
      <c r="F187" s="6">
        <v>32</v>
      </c>
      <c r="G187" s="7">
        <f t="shared" si="88"/>
        <v>5.4234528402083799E-3</v>
      </c>
      <c r="H187" s="14"/>
      <c r="I187" s="16" t="s">
        <v>61</v>
      </c>
      <c r="J187" s="30" t="s">
        <v>81</v>
      </c>
      <c r="K187" s="13" t="s">
        <v>111</v>
      </c>
      <c r="L187" s="4" t="s">
        <v>42</v>
      </c>
    </row>
    <row r="188" spans="1:12" x14ac:dyDescent="0.3">
      <c r="A188" s="3">
        <f t="shared" si="86"/>
        <v>45</v>
      </c>
      <c r="B188" s="10">
        <v>43030</v>
      </c>
      <c r="C188" s="18">
        <f t="shared" si="87"/>
        <v>2017</v>
      </c>
      <c r="D188" s="6">
        <v>5</v>
      </c>
      <c r="E188" s="6">
        <v>31</v>
      </c>
      <c r="F188" s="6">
        <v>40</v>
      </c>
      <c r="G188" s="7">
        <f t="shared" si="88"/>
        <v>5.4585631964468315E-3</v>
      </c>
      <c r="H188" s="14"/>
      <c r="I188" s="16" t="s">
        <v>61</v>
      </c>
      <c r="J188" s="30" t="s">
        <v>81</v>
      </c>
      <c r="K188" s="13" t="s">
        <v>140</v>
      </c>
      <c r="L188" s="4" t="s">
        <v>192</v>
      </c>
    </row>
    <row r="189" spans="1:12" x14ac:dyDescent="0.3">
      <c r="A189" s="3">
        <f t="shared" si="86"/>
        <v>44</v>
      </c>
      <c r="B189" s="10">
        <v>43025</v>
      </c>
      <c r="C189" s="18">
        <f t="shared" si="87"/>
        <v>2017</v>
      </c>
      <c r="D189" s="6">
        <v>5</v>
      </c>
      <c r="E189" s="6">
        <v>9</v>
      </c>
      <c r="F189" s="6">
        <v>38</v>
      </c>
      <c r="G189" s="7">
        <f t="shared" si="88"/>
        <v>5.0959390484215704E-3</v>
      </c>
      <c r="H189" s="14"/>
      <c r="I189" s="16" t="s">
        <v>61</v>
      </c>
      <c r="J189" s="30" t="s">
        <v>81</v>
      </c>
      <c r="K189" s="13" t="s">
        <v>158</v>
      </c>
      <c r="L189" s="4" t="s">
        <v>43</v>
      </c>
    </row>
    <row r="190" spans="1:12" x14ac:dyDescent="0.3">
      <c r="A190" s="3">
        <f t="shared" si="86"/>
        <v>43</v>
      </c>
      <c r="B190" s="10">
        <v>43013</v>
      </c>
      <c r="C190" s="18">
        <f t="shared" si="87"/>
        <v>2017</v>
      </c>
      <c r="D190" s="6">
        <v>5</v>
      </c>
      <c r="E190" s="6">
        <v>24</v>
      </c>
      <c r="F190" s="6">
        <v>18</v>
      </c>
      <c r="G190" s="7">
        <f t="shared" si="88"/>
        <v>5.3373227475609275E-3</v>
      </c>
      <c r="H190" s="14"/>
      <c r="I190" s="16" t="s">
        <v>61</v>
      </c>
      <c r="J190" s="30" t="s">
        <v>81</v>
      </c>
      <c r="K190" s="13" t="s">
        <v>130</v>
      </c>
      <c r="L190" s="4" t="s">
        <v>32</v>
      </c>
    </row>
    <row r="191" spans="1:12" x14ac:dyDescent="0.3">
      <c r="A191" s="3">
        <f t="shared" si="86"/>
        <v>42</v>
      </c>
      <c r="B191" s="10">
        <v>43002</v>
      </c>
      <c r="C191" s="18">
        <f t="shared" si="87"/>
        <v>2017</v>
      </c>
      <c r="D191" s="6">
        <v>5</v>
      </c>
      <c r="E191" s="6">
        <v>1</v>
      </c>
      <c r="F191" s="6">
        <v>20</v>
      </c>
      <c r="G191" s="7">
        <f t="shared" si="88"/>
        <v>4.9593378186813426E-3</v>
      </c>
      <c r="H191" s="14"/>
      <c r="I191" s="16" t="s">
        <v>61</v>
      </c>
      <c r="J191" s="30" t="s">
        <v>80</v>
      </c>
      <c r="K191" s="13" t="s">
        <v>191</v>
      </c>
      <c r="L191" s="4" t="s">
        <v>38</v>
      </c>
    </row>
    <row r="192" spans="1:12" x14ac:dyDescent="0.3">
      <c r="A192" s="3">
        <f t="shared" si="86"/>
        <v>41</v>
      </c>
      <c r="B192" s="10">
        <v>42987</v>
      </c>
      <c r="C192" s="18">
        <f t="shared" si="87"/>
        <v>2017</v>
      </c>
      <c r="D192" s="6">
        <v>5</v>
      </c>
      <c r="E192" s="6">
        <v>19</v>
      </c>
      <c r="F192" s="6">
        <v>10</v>
      </c>
      <c r="G192" s="7">
        <f t="shared" si="88"/>
        <v>5.2528384528621524E-3</v>
      </c>
      <c r="H192" s="14"/>
      <c r="I192" s="16" t="s">
        <v>61</v>
      </c>
      <c r="J192" s="30" t="s">
        <v>81</v>
      </c>
      <c r="K192" s="13" t="s">
        <v>103</v>
      </c>
      <c r="L192" s="4" t="s">
        <v>37</v>
      </c>
    </row>
    <row r="193" spans="1:12" x14ac:dyDescent="0.3">
      <c r="A193" s="3">
        <f t="shared" si="86"/>
        <v>40</v>
      </c>
      <c r="B193" s="10">
        <v>42964</v>
      </c>
      <c r="C193" s="18">
        <f t="shared" si="87"/>
        <v>2017</v>
      </c>
      <c r="D193" s="6">
        <v>5</v>
      </c>
      <c r="E193" s="6">
        <v>24</v>
      </c>
      <c r="F193" s="6">
        <v>12</v>
      </c>
      <c r="G193" s="7">
        <f t="shared" si="88"/>
        <v>5.3356769496122501E-3</v>
      </c>
      <c r="H193" s="14"/>
      <c r="I193" s="16" t="s">
        <v>61</v>
      </c>
      <c r="J193" s="30" t="s">
        <v>81</v>
      </c>
      <c r="K193" s="13" t="s">
        <v>130</v>
      </c>
      <c r="L193" s="4" t="s">
        <v>27</v>
      </c>
    </row>
    <row r="194" spans="1:12" x14ac:dyDescent="0.3">
      <c r="A194" s="3">
        <f t="shared" si="86"/>
        <v>39</v>
      </c>
      <c r="B194" s="10">
        <v>42957</v>
      </c>
      <c r="C194" s="18">
        <f t="shared" si="87"/>
        <v>2017</v>
      </c>
      <c r="D194" s="6">
        <v>5</v>
      </c>
      <c r="E194" s="6">
        <v>24</v>
      </c>
      <c r="F194" s="6">
        <v>13</v>
      </c>
      <c r="G194" s="7">
        <f t="shared" si="88"/>
        <v>5.3359512492703624E-3</v>
      </c>
      <c r="H194" s="14"/>
      <c r="I194" s="16" t="s">
        <v>61</v>
      </c>
      <c r="J194" s="30" t="s">
        <v>81</v>
      </c>
      <c r="K194" s="13" t="s">
        <v>130</v>
      </c>
      <c r="L194" s="4" t="s">
        <v>32</v>
      </c>
    </row>
    <row r="195" spans="1:12" x14ac:dyDescent="0.3">
      <c r="A195" s="3">
        <f t="shared" si="86"/>
        <v>38</v>
      </c>
      <c r="B195" s="10">
        <v>42950</v>
      </c>
      <c r="C195" s="18">
        <f t="shared" si="87"/>
        <v>2017</v>
      </c>
      <c r="D195" s="6">
        <v>5</v>
      </c>
      <c r="E195" s="6">
        <v>17</v>
      </c>
      <c r="F195" s="6">
        <v>58</v>
      </c>
      <c r="G195" s="7">
        <f t="shared" si="88"/>
        <v>5.2330888774780229E-3</v>
      </c>
      <c r="H195" s="14"/>
      <c r="I195" s="16" t="s">
        <v>61</v>
      </c>
      <c r="J195" s="30" t="s">
        <v>81</v>
      </c>
      <c r="K195" s="13" t="s">
        <v>130</v>
      </c>
      <c r="L195" s="4" t="s">
        <v>27</v>
      </c>
    </row>
    <row r="196" spans="1:12" x14ac:dyDescent="0.3">
      <c r="A196" s="3">
        <f t="shared" si="86"/>
        <v>37</v>
      </c>
      <c r="B196" s="10">
        <v>42946</v>
      </c>
      <c r="C196" s="18">
        <f t="shared" si="87"/>
        <v>2017</v>
      </c>
      <c r="D196" s="6">
        <v>5</v>
      </c>
      <c r="E196" s="6">
        <v>48</v>
      </c>
      <c r="F196" s="6">
        <v>28</v>
      </c>
      <c r="G196" s="7">
        <f t="shared" si="88"/>
        <v>5.735057251824641E-3</v>
      </c>
      <c r="H196" s="14"/>
      <c r="I196" s="16" t="s">
        <v>61</v>
      </c>
      <c r="J196" s="30" t="s">
        <v>81</v>
      </c>
      <c r="K196" s="13" t="s">
        <v>116</v>
      </c>
      <c r="L196" s="4" t="s">
        <v>58</v>
      </c>
    </row>
    <row r="197" spans="1:12" x14ac:dyDescent="0.3">
      <c r="A197" s="3">
        <f t="shared" si="86"/>
        <v>36</v>
      </c>
      <c r="B197" s="10">
        <v>42942</v>
      </c>
      <c r="C197" s="18">
        <f t="shared" ref="C197:C228" si="89">YEAR(B197)</f>
        <v>2017</v>
      </c>
      <c r="D197" s="6">
        <v>5</v>
      </c>
      <c r="E197" s="6">
        <v>37</v>
      </c>
      <c r="F197" s="6">
        <v>0</v>
      </c>
      <c r="G197" s="7">
        <f t="shared" ref="G197:G228" si="90">TIME(D197,E197,F197)/42.195</f>
        <v>5.5463390870429622E-3</v>
      </c>
      <c r="H197" s="14"/>
      <c r="I197" s="16" t="s">
        <v>61</v>
      </c>
      <c r="J197" s="30" t="s">
        <v>81</v>
      </c>
      <c r="K197" s="13" t="s">
        <v>189</v>
      </c>
      <c r="L197" s="4" t="s">
        <v>33</v>
      </c>
    </row>
    <row r="198" spans="1:12" x14ac:dyDescent="0.3">
      <c r="A198" s="3">
        <f t="shared" si="86"/>
        <v>35</v>
      </c>
      <c r="B198" s="10">
        <v>42937</v>
      </c>
      <c r="C198" s="18">
        <f t="shared" si="89"/>
        <v>2017</v>
      </c>
      <c r="D198" s="6">
        <v>5</v>
      </c>
      <c r="E198" s="6">
        <v>14</v>
      </c>
      <c r="F198" s="6">
        <v>13</v>
      </c>
      <c r="G198" s="7">
        <f t="shared" si="90"/>
        <v>5.171371454402619E-3</v>
      </c>
      <c r="H198" s="14"/>
      <c r="I198" s="16" t="s">
        <v>61</v>
      </c>
      <c r="J198" s="30" t="s">
        <v>81</v>
      </c>
      <c r="K198" s="13" t="s">
        <v>151</v>
      </c>
      <c r="L198" s="4" t="s">
        <v>193</v>
      </c>
    </row>
    <row r="199" spans="1:12" x14ac:dyDescent="0.3">
      <c r="A199" s="3">
        <f t="shared" si="86"/>
        <v>34</v>
      </c>
      <c r="B199" s="10">
        <v>42932</v>
      </c>
      <c r="C199" s="18">
        <f t="shared" si="89"/>
        <v>2017</v>
      </c>
      <c r="D199" s="6">
        <v>5</v>
      </c>
      <c r="E199" s="6">
        <v>7</v>
      </c>
      <c r="F199" s="6">
        <v>43</v>
      </c>
      <c r="G199" s="7">
        <f t="shared" si="90"/>
        <v>5.0643945877385859E-3</v>
      </c>
      <c r="H199" s="14"/>
      <c r="I199" s="16" t="s">
        <v>61</v>
      </c>
      <c r="J199" s="30" t="s">
        <v>81</v>
      </c>
      <c r="K199" s="13" t="s">
        <v>116</v>
      </c>
      <c r="L199" s="4" t="s">
        <v>58</v>
      </c>
    </row>
    <row r="200" spans="1:12" x14ac:dyDescent="0.3">
      <c r="A200" s="3">
        <f t="shared" si="86"/>
        <v>33</v>
      </c>
      <c r="B200" s="10">
        <v>42919</v>
      </c>
      <c r="C200" s="18">
        <f t="shared" si="89"/>
        <v>2017</v>
      </c>
      <c r="D200" s="6">
        <v>4</v>
      </c>
      <c r="E200" s="6">
        <v>58</v>
      </c>
      <c r="F200" s="6">
        <v>9</v>
      </c>
      <c r="G200" s="7">
        <f t="shared" si="90"/>
        <v>4.9069465839817776E-3</v>
      </c>
      <c r="H200" s="14"/>
      <c r="I200" s="16" t="s">
        <v>61</v>
      </c>
      <c r="J200" s="30" t="s">
        <v>81</v>
      </c>
      <c r="K200" s="13" t="s">
        <v>158</v>
      </c>
      <c r="L200" s="4" t="s">
        <v>36</v>
      </c>
    </row>
    <row r="201" spans="1:12" x14ac:dyDescent="0.3">
      <c r="A201" s="3">
        <f t="shared" si="86"/>
        <v>32</v>
      </c>
      <c r="B201" s="10">
        <v>42918</v>
      </c>
      <c r="C201" s="18">
        <f t="shared" si="89"/>
        <v>2017</v>
      </c>
      <c r="D201" s="6">
        <v>5</v>
      </c>
      <c r="E201" s="6">
        <v>13</v>
      </c>
      <c r="F201" s="6">
        <v>19</v>
      </c>
      <c r="G201" s="7">
        <f t="shared" si="90"/>
        <v>5.1565592728645224E-3</v>
      </c>
      <c r="H201" s="14"/>
      <c r="I201" s="16" t="s">
        <v>61</v>
      </c>
      <c r="J201" s="30" t="s">
        <v>81</v>
      </c>
      <c r="K201" s="13" t="s">
        <v>158</v>
      </c>
      <c r="L201" s="4" t="s">
        <v>35</v>
      </c>
    </row>
    <row r="202" spans="1:12" x14ac:dyDescent="0.3">
      <c r="A202" s="3">
        <f t="shared" si="86"/>
        <v>31</v>
      </c>
      <c r="B202" s="10">
        <v>42913</v>
      </c>
      <c r="C202" s="18">
        <f t="shared" si="89"/>
        <v>2017</v>
      </c>
      <c r="D202" s="6">
        <v>5</v>
      </c>
      <c r="E202" s="6">
        <v>9</v>
      </c>
      <c r="F202" s="6">
        <v>20</v>
      </c>
      <c r="G202" s="7">
        <f t="shared" si="90"/>
        <v>5.0910016545755374E-3</v>
      </c>
      <c r="H202" s="14"/>
      <c r="I202" s="16" t="s">
        <v>61</v>
      </c>
      <c r="J202" s="30" t="s">
        <v>81</v>
      </c>
      <c r="K202" s="13" t="s">
        <v>130</v>
      </c>
      <c r="L202" s="4" t="s">
        <v>32</v>
      </c>
    </row>
    <row r="203" spans="1:12" x14ac:dyDescent="0.3">
      <c r="A203" s="3">
        <f t="shared" si="86"/>
        <v>30</v>
      </c>
      <c r="B203" s="10">
        <v>42910</v>
      </c>
      <c r="C203" s="18">
        <f t="shared" si="89"/>
        <v>2017</v>
      </c>
      <c r="D203" s="6">
        <v>5</v>
      </c>
      <c r="E203" s="6">
        <v>14</v>
      </c>
      <c r="F203" s="6">
        <v>15</v>
      </c>
      <c r="G203" s="7">
        <f t="shared" si="90"/>
        <v>5.1719200537188453E-3</v>
      </c>
      <c r="H203" s="14"/>
      <c r="I203" s="16" t="s">
        <v>61</v>
      </c>
      <c r="J203" s="30" t="s">
        <v>81</v>
      </c>
      <c r="K203" s="13" t="s">
        <v>135</v>
      </c>
      <c r="L203" s="4" t="s">
        <v>34</v>
      </c>
    </row>
    <row r="204" spans="1:12" x14ac:dyDescent="0.3">
      <c r="A204" s="3">
        <f t="shared" si="86"/>
        <v>29</v>
      </c>
      <c r="B204" s="10">
        <v>42904</v>
      </c>
      <c r="C204" s="18">
        <f t="shared" si="89"/>
        <v>2017</v>
      </c>
      <c r="D204" s="6">
        <v>5</v>
      </c>
      <c r="E204" s="6">
        <v>29</v>
      </c>
      <c r="F204" s="6">
        <v>58</v>
      </c>
      <c r="G204" s="7">
        <f t="shared" si="90"/>
        <v>5.4305846313193159E-3</v>
      </c>
      <c r="H204" s="14"/>
      <c r="I204" s="16" t="s">
        <v>61</v>
      </c>
      <c r="J204" s="30" t="s">
        <v>81</v>
      </c>
      <c r="K204" s="13" t="s">
        <v>189</v>
      </c>
      <c r="L204" s="4" t="s">
        <v>33</v>
      </c>
    </row>
    <row r="205" spans="1:12" x14ac:dyDescent="0.3">
      <c r="A205" s="3">
        <f t="shared" si="86"/>
        <v>28</v>
      </c>
      <c r="B205" s="10">
        <v>42900</v>
      </c>
      <c r="C205" s="18">
        <f t="shared" si="89"/>
        <v>2017</v>
      </c>
      <c r="D205" s="6">
        <v>4</v>
      </c>
      <c r="E205" s="6">
        <v>49</v>
      </c>
      <c r="F205" s="6">
        <v>38</v>
      </c>
      <c r="G205" s="7">
        <f t="shared" si="90"/>
        <v>4.7667794586860827E-3</v>
      </c>
      <c r="H205" s="14"/>
      <c r="I205" s="16" t="s">
        <v>61</v>
      </c>
      <c r="J205" s="30" t="s">
        <v>81</v>
      </c>
      <c r="K205" s="13" t="s">
        <v>130</v>
      </c>
      <c r="L205" s="4" t="s">
        <v>32</v>
      </c>
    </row>
    <row r="206" spans="1:12" x14ac:dyDescent="0.3">
      <c r="A206" s="3">
        <f t="shared" si="86"/>
        <v>27</v>
      </c>
      <c r="B206" s="10">
        <v>42889</v>
      </c>
      <c r="C206" s="18">
        <f t="shared" si="89"/>
        <v>2017</v>
      </c>
      <c r="D206" s="6">
        <v>5</v>
      </c>
      <c r="E206" s="6">
        <v>24</v>
      </c>
      <c r="F206" s="6">
        <v>21</v>
      </c>
      <c r="G206" s="7">
        <f t="shared" si="90"/>
        <v>5.3381456465352662E-3</v>
      </c>
      <c r="H206" s="14"/>
      <c r="I206" s="16" t="s">
        <v>61</v>
      </c>
      <c r="J206" s="30" t="s">
        <v>83</v>
      </c>
      <c r="K206" s="13" t="s">
        <v>191</v>
      </c>
      <c r="L206" s="4" t="s">
        <v>31</v>
      </c>
    </row>
    <row r="207" spans="1:12" x14ac:dyDescent="0.3">
      <c r="A207" s="3">
        <f t="shared" si="86"/>
        <v>26</v>
      </c>
      <c r="B207" s="10">
        <v>42876</v>
      </c>
      <c r="C207" s="18">
        <f t="shared" si="89"/>
        <v>2017</v>
      </c>
      <c r="D207" s="6">
        <v>4</v>
      </c>
      <c r="E207" s="6">
        <v>48</v>
      </c>
      <c r="F207" s="6">
        <v>33</v>
      </c>
      <c r="G207" s="7">
        <f t="shared" si="90"/>
        <v>4.7489499809087437E-3</v>
      </c>
      <c r="H207" s="14"/>
      <c r="I207" s="16" t="s">
        <v>61</v>
      </c>
      <c r="J207" s="30" t="s">
        <v>81</v>
      </c>
      <c r="K207" s="13" t="s">
        <v>189</v>
      </c>
      <c r="L207" s="4" t="s">
        <v>8</v>
      </c>
    </row>
    <row r="208" spans="1:12" x14ac:dyDescent="0.3">
      <c r="A208" s="3">
        <f t="shared" si="86"/>
        <v>25</v>
      </c>
      <c r="B208" s="10">
        <v>42867</v>
      </c>
      <c r="C208" s="18">
        <f t="shared" si="89"/>
        <v>2017</v>
      </c>
      <c r="D208" s="6">
        <v>4</v>
      </c>
      <c r="E208" s="6">
        <v>56</v>
      </c>
      <c r="F208" s="6">
        <v>34</v>
      </c>
      <c r="G208" s="7">
        <f t="shared" si="90"/>
        <v>4.8808881164610516E-3</v>
      </c>
      <c r="H208" s="14"/>
      <c r="I208" s="16" t="s">
        <v>61</v>
      </c>
      <c r="J208" s="30" t="s">
        <v>81</v>
      </c>
      <c r="K208" s="13" t="s">
        <v>110</v>
      </c>
      <c r="L208" s="4" t="s">
        <v>30</v>
      </c>
    </row>
    <row r="209" spans="1:21" x14ac:dyDescent="0.3">
      <c r="A209" s="3">
        <f t="shared" si="86"/>
        <v>24</v>
      </c>
      <c r="B209" s="10">
        <v>42839</v>
      </c>
      <c r="C209" s="18">
        <f t="shared" si="89"/>
        <v>2017</v>
      </c>
      <c r="D209" s="6">
        <v>5</v>
      </c>
      <c r="E209" s="6">
        <v>17</v>
      </c>
      <c r="F209" s="6">
        <v>16</v>
      </c>
      <c r="G209" s="7">
        <f t="shared" si="90"/>
        <v>5.2215682918372811E-3</v>
      </c>
      <c r="H209" s="14"/>
      <c r="I209" s="16" t="s">
        <v>61</v>
      </c>
      <c r="J209" s="30" t="s">
        <v>81</v>
      </c>
      <c r="K209" s="13" t="s">
        <v>135</v>
      </c>
      <c r="L209" s="4" t="s">
        <v>29</v>
      </c>
    </row>
    <row r="210" spans="1:21" x14ac:dyDescent="0.3">
      <c r="A210" s="3">
        <f t="shared" si="86"/>
        <v>23</v>
      </c>
      <c r="B210" s="10">
        <v>42824</v>
      </c>
      <c r="C210" s="18">
        <f t="shared" si="89"/>
        <v>2017</v>
      </c>
      <c r="D210" s="6">
        <v>4</v>
      </c>
      <c r="E210" s="6">
        <v>56</v>
      </c>
      <c r="F210" s="6">
        <v>15</v>
      </c>
      <c r="G210" s="7">
        <f t="shared" si="90"/>
        <v>4.8756764229569063E-3</v>
      </c>
      <c r="H210" s="14"/>
      <c r="I210" s="16" t="s">
        <v>61</v>
      </c>
      <c r="J210" s="30" t="s">
        <v>81</v>
      </c>
      <c r="K210" s="13" t="s">
        <v>130</v>
      </c>
      <c r="L210" s="4" t="s">
        <v>27</v>
      </c>
    </row>
    <row r="211" spans="1:21" x14ac:dyDescent="0.3">
      <c r="A211" s="3">
        <f t="shared" si="86"/>
        <v>22</v>
      </c>
      <c r="B211" s="10">
        <v>42792</v>
      </c>
      <c r="C211" s="18">
        <f t="shared" si="89"/>
        <v>2017</v>
      </c>
      <c r="D211" s="6">
        <v>4</v>
      </c>
      <c r="E211" s="6">
        <v>54</v>
      </c>
      <c r="F211" s="6">
        <v>54</v>
      </c>
      <c r="G211" s="7">
        <f t="shared" si="90"/>
        <v>4.8534581506497615E-3</v>
      </c>
      <c r="H211" s="14"/>
      <c r="I211" s="16" t="s">
        <v>61</v>
      </c>
      <c r="J211" s="30" t="s">
        <v>81</v>
      </c>
      <c r="K211" s="13" t="s">
        <v>168</v>
      </c>
      <c r="L211" s="4" t="s">
        <v>28</v>
      </c>
    </row>
    <row r="212" spans="1:21" x14ac:dyDescent="0.3">
      <c r="A212" s="3">
        <f t="shared" si="86"/>
        <v>21</v>
      </c>
      <c r="B212" s="10">
        <v>42753</v>
      </c>
      <c r="C212" s="18">
        <f t="shared" si="89"/>
        <v>2017</v>
      </c>
      <c r="D212" s="6">
        <v>4</v>
      </c>
      <c r="E212" s="6">
        <v>57</v>
      </c>
      <c r="F212" s="6">
        <v>28</v>
      </c>
      <c r="G212" s="7">
        <f t="shared" si="90"/>
        <v>4.895700297999149E-3</v>
      </c>
      <c r="H212" s="14"/>
      <c r="I212" s="16" t="s">
        <v>61</v>
      </c>
      <c r="J212" s="30" t="s">
        <v>81</v>
      </c>
      <c r="K212" s="13" t="s">
        <v>130</v>
      </c>
      <c r="L212" s="4" t="s">
        <v>27</v>
      </c>
    </row>
    <row r="213" spans="1:21" x14ac:dyDescent="0.3">
      <c r="A213" s="3">
        <f t="shared" si="86"/>
        <v>20</v>
      </c>
      <c r="B213" s="10">
        <v>42733</v>
      </c>
      <c r="C213" s="18">
        <f t="shared" si="89"/>
        <v>2016</v>
      </c>
      <c r="D213" s="6">
        <v>4</v>
      </c>
      <c r="E213" s="6">
        <v>50</v>
      </c>
      <c r="F213" s="6">
        <v>57</v>
      </c>
      <c r="G213" s="7">
        <f t="shared" si="90"/>
        <v>4.7884491316770019E-3</v>
      </c>
      <c r="H213" s="14"/>
      <c r="I213" s="16" t="s">
        <v>61</v>
      </c>
      <c r="J213" s="30" t="s">
        <v>81</v>
      </c>
      <c r="K213" s="13" t="s">
        <v>158</v>
      </c>
      <c r="L213" s="4" t="s">
        <v>26</v>
      </c>
    </row>
    <row r="214" spans="1:21" x14ac:dyDescent="0.3">
      <c r="A214" s="3">
        <f t="shared" si="86"/>
        <v>19</v>
      </c>
      <c r="B214" s="10">
        <v>42727</v>
      </c>
      <c r="C214" s="18">
        <f t="shared" si="89"/>
        <v>2016</v>
      </c>
      <c r="D214" s="6">
        <v>4</v>
      </c>
      <c r="E214" s="6">
        <v>43</v>
      </c>
      <c r="F214" s="6">
        <v>0</v>
      </c>
      <c r="G214" s="7">
        <f t="shared" si="90"/>
        <v>4.6576081947571459E-3</v>
      </c>
      <c r="H214" s="14"/>
      <c r="I214" s="16" t="s">
        <v>61</v>
      </c>
      <c r="J214" s="30" t="s">
        <v>81</v>
      </c>
      <c r="K214" s="13" t="s">
        <v>158</v>
      </c>
      <c r="L214" s="4" t="s">
        <v>25</v>
      </c>
      <c r="N214" s="21"/>
      <c r="O214" s="22"/>
      <c r="P214" s="22"/>
      <c r="Q214" s="1"/>
      <c r="U214" s="23"/>
    </row>
    <row r="215" spans="1:21" x14ac:dyDescent="0.3">
      <c r="A215" s="3">
        <f t="shared" si="86"/>
        <v>18</v>
      </c>
      <c r="B215" s="10">
        <v>42700</v>
      </c>
      <c r="C215" s="18">
        <f t="shared" si="89"/>
        <v>2016</v>
      </c>
      <c r="D215" s="6">
        <v>4</v>
      </c>
      <c r="E215" s="6">
        <v>45</v>
      </c>
      <c r="F215" s="6">
        <v>14</v>
      </c>
      <c r="G215" s="7">
        <f t="shared" si="90"/>
        <v>4.6943643489442757E-3</v>
      </c>
      <c r="H215" s="14"/>
      <c r="I215" s="16" t="s">
        <v>61</v>
      </c>
      <c r="J215" s="30" t="s">
        <v>81</v>
      </c>
      <c r="K215" s="13" t="s">
        <v>130</v>
      </c>
      <c r="L215" s="4" t="s">
        <v>22</v>
      </c>
      <c r="N215" s="21"/>
      <c r="O215" s="22"/>
      <c r="P215" s="22"/>
      <c r="Q215" s="1"/>
      <c r="U215" s="23"/>
    </row>
    <row r="216" spans="1:21" x14ac:dyDescent="0.3">
      <c r="A216" s="3">
        <f t="shared" si="86"/>
        <v>17</v>
      </c>
      <c r="B216" s="10">
        <v>42659</v>
      </c>
      <c r="C216" s="18">
        <f t="shared" si="89"/>
        <v>2016</v>
      </c>
      <c r="D216" s="6">
        <v>4</v>
      </c>
      <c r="E216" s="6">
        <v>50</v>
      </c>
      <c r="F216" s="6">
        <v>24</v>
      </c>
      <c r="G216" s="7">
        <f t="shared" si="90"/>
        <v>4.7793972429592763E-3</v>
      </c>
      <c r="H216" s="14"/>
      <c r="I216" s="16" t="s">
        <v>61</v>
      </c>
      <c r="J216" s="30" t="s">
        <v>81</v>
      </c>
      <c r="K216" s="13" t="s">
        <v>116</v>
      </c>
      <c r="L216" s="4" t="s">
        <v>23</v>
      </c>
      <c r="N216" s="21"/>
      <c r="O216" s="22"/>
      <c r="P216" s="22"/>
      <c r="Q216" s="1"/>
      <c r="U216" s="23"/>
    </row>
    <row r="217" spans="1:21" x14ac:dyDescent="0.3">
      <c r="A217" s="3">
        <f t="shared" si="86"/>
        <v>16</v>
      </c>
      <c r="B217" s="10">
        <v>42638</v>
      </c>
      <c r="C217" s="18">
        <f t="shared" si="89"/>
        <v>2016</v>
      </c>
      <c r="D217" s="6">
        <v>5</v>
      </c>
      <c r="E217" s="6">
        <v>16</v>
      </c>
      <c r="F217" s="6">
        <v>20</v>
      </c>
      <c r="G217" s="7">
        <f t="shared" si="90"/>
        <v>5.2062075109829582E-3</v>
      </c>
      <c r="H217" s="14"/>
      <c r="I217" s="16" t="s">
        <v>61</v>
      </c>
      <c r="J217" s="30" t="s">
        <v>80</v>
      </c>
      <c r="K217" s="13" t="s">
        <v>191</v>
      </c>
      <c r="L217" s="4" t="s">
        <v>18</v>
      </c>
      <c r="N217" s="21"/>
      <c r="O217" s="22"/>
      <c r="P217" s="22"/>
      <c r="Q217" s="1"/>
      <c r="U217" s="23"/>
    </row>
    <row r="218" spans="1:21" x14ac:dyDescent="0.3">
      <c r="A218" s="3">
        <f t="shared" si="86"/>
        <v>15</v>
      </c>
      <c r="B218" s="10">
        <v>42581</v>
      </c>
      <c r="C218" s="18">
        <f t="shared" si="89"/>
        <v>2016</v>
      </c>
      <c r="D218" s="6">
        <v>5</v>
      </c>
      <c r="E218" s="6">
        <v>19</v>
      </c>
      <c r="F218" s="6">
        <v>41</v>
      </c>
      <c r="G218" s="7">
        <f t="shared" si="90"/>
        <v>5.2613417422636526E-3</v>
      </c>
      <c r="H218" s="14"/>
      <c r="I218" s="16"/>
      <c r="J218" s="30" t="s">
        <v>81</v>
      </c>
      <c r="K218" s="13" t="s">
        <v>168</v>
      </c>
      <c r="L218" s="4" t="s">
        <v>24</v>
      </c>
    </row>
    <row r="219" spans="1:21" x14ac:dyDescent="0.3">
      <c r="A219" s="3">
        <f t="shared" si="86"/>
        <v>14</v>
      </c>
      <c r="B219" s="10">
        <v>42525</v>
      </c>
      <c r="C219" s="18">
        <f t="shared" si="89"/>
        <v>2016</v>
      </c>
      <c r="D219" s="6">
        <v>5</v>
      </c>
      <c r="E219" s="6">
        <v>15</v>
      </c>
      <c r="F219" s="6">
        <v>0</v>
      </c>
      <c r="G219" s="7">
        <f t="shared" si="90"/>
        <v>5.1842635383339258E-3</v>
      </c>
      <c r="H219" s="14"/>
      <c r="I219" s="16" t="s">
        <v>61</v>
      </c>
      <c r="J219" s="30" t="s">
        <v>87</v>
      </c>
      <c r="K219" s="13" t="s">
        <v>191</v>
      </c>
      <c r="L219" s="4" t="s">
        <v>235</v>
      </c>
    </row>
    <row r="220" spans="1:21" x14ac:dyDescent="0.3">
      <c r="A220" s="3">
        <f t="shared" si="86"/>
        <v>13</v>
      </c>
      <c r="B220" s="10">
        <v>42274</v>
      </c>
      <c r="C220" s="18">
        <f t="shared" si="89"/>
        <v>2015</v>
      </c>
      <c r="D220" s="6">
        <v>4</v>
      </c>
      <c r="E220" s="6">
        <v>50</v>
      </c>
      <c r="F220" s="6">
        <v>36</v>
      </c>
      <c r="G220" s="7">
        <f t="shared" si="90"/>
        <v>4.7826888388566311E-3</v>
      </c>
      <c r="H220" s="14"/>
      <c r="I220" s="16" t="s">
        <v>61</v>
      </c>
      <c r="J220" s="30" t="s">
        <v>80</v>
      </c>
      <c r="K220" s="13" t="s">
        <v>191</v>
      </c>
      <c r="L220" s="4" t="s">
        <v>21</v>
      </c>
    </row>
    <row r="221" spans="1:21" x14ac:dyDescent="0.3">
      <c r="A221" s="3">
        <f t="shared" si="86"/>
        <v>12</v>
      </c>
      <c r="B221" s="10">
        <v>42169</v>
      </c>
      <c r="C221" s="18">
        <f t="shared" si="89"/>
        <v>2015</v>
      </c>
      <c r="D221" s="6">
        <v>4</v>
      </c>
      <c r="E221" s="6">
        <v>58</v>
      </c>
      <c r="F221" s="6">
        <v>59</v>
      </c>
      <c r="G221" s="7">
        <f t="shared" si="90"/>
        <v>4.9206615668874231E-3</v>
      </c>
      <c r="H221" s="14"/>
      <c r="I221" s="16" t="s">
        <v>61</v>
      </c>
      <c r="J221" s="30" t="s">
        <v>86</v>
      </c>
      <c r="K221" s="13" t="s">
        <v>191</v>
      </c>
      <c r="L221" s="4" t="s">
        <v>16</v>
      </c>
    </row>
    <row r="222" spans="1:21" x14ac:dyDescent="0.3">
      <c r="A222" s="3">
        <f t="shared" si="86"/>
        <v>11</v>
      </c>
      <c r="B222" s="10">
        <v>41819</v>
      </c>
      <c r="C222" s="18">
        <f t="shared" si="89"/>
        <v>2014</v>
      </c>
      <c r="D222" s="6">
        <v>4</v>
      </c>
      <c r="E222" s="6">
        <v>45</v>
      </c>
      <c r="F222" s="6">
        <v>49</v>
      </c>
      <c r="G222" s="7">
        <f t="shared" si="90"/>
        <v>4.7039648369782269E-3</v>
      </c>
      <c r="H222" s="14"/>
      <c r="I222" s="16" t="s">
        <v>61</v>
      </c>
      <c r="J222" s="30" t="s">
        <v>85</v>
      </c>
      <c r="K222" s="13" t="s">
        <v>191</v>
      </c>
      <c r="L222" s="4" t="s">
        <v>12</v>
      </c>
    </row>
    <row r="223" spans="1:21" x14ac:dyDescent="0.3">
      <c r="A223" s="3">
        <f t="shared" si="86"/>
        <v>10</v>
      </c>
      <c r="B223" s="10">
        <v>41546</v>
      </c>
      <c r="C223" s="18">
        <f t="shared" si="89"/>
        <v>2013</v>
      </c>
      <c r="D223" s="6">
        <v>4</v>
      </c>
      <c r="E223" s="6">
        <v>34</v>
      </c>
      <c r="F223" s="6">
        <v>24</v>
      </c>
      <c r="G223" s="7">
        <f t="shared" si="90"/>
        <v>4.5160695711708868E-3</v>
      </c>
      <c r="H223" s="14"/>
      <c r="I223" s="16" t="s">
        <v>61</v>
      </c>
      <c r="J223" s="30" t="s">
        <v>80</v>
      </c>
      <c r="K223" s="13" t="s">
        <v>191</v>
      </c>
      <c r="L223" s="4" t="s">
        <v>20</v>
      </c>
    </row>
    <row r="224" spans="1:21" x14ac:dyDescent="0.3">
      <c r="A224" s="3">
        <f t="shared" si="86"/>
        <v>9</v>
      </c>
      <c r="B224" s="10">
        <v>41413</v>
      </c>
      <c r="C224" s="18">
        <f t="shared" si="89"/>
        <v>2013</v>
      </c>
      <c r="D224" s="6">
        <v>4</v>
      </c>
      <c r="E224" s="6">
        <v>31</v>
      </c>
      <c r="F224" s="6">
        <v>15</v>
      </c>
      <c r="G224" s="7">
        <f t="shared" si="90"/>
        <v>4.4642269357875472E-3</v>
      </c>
      <c r="H224" s="14"/>
      <c r="I224" s="16" t="s">
        <v>61</v>
      </c>
      <c r="J224" s="30" t="s">
        <v>81</v>
      </c>
      <c r="K224" s="13" t="s">
        <v>189</v>
      </c>
      <c r="L224" s="4" t="s">
        <v>8</v>
      </c>
    </row>
    <row r="225" spans="1:12" x14ac:dyDescent="0.3">
      <c r="A225" s="3">
        <f t="shared" si="86"/>
        <v>8</v>
      </c>
      <c r="B225" s="10">
        <v>41371</v>
      </c>
      <c r="C225" s="18">
        <f t="shared" si="89"/>
        <v>2013</v>
      </c>
      <c r="D225" s="6">
        <v>4</v>
      </c>
      <c r="E225" s="6">
        <v>59</v>
      </c>
      <c r="F225" s="6">
        <v>55</v>
      </c>
      <c r="G225" s="7">
        <f t="shared" si="90"/>
        <v>4.9360223477417451E-3</v>
      </c>
      <c r="H225" s="14"/>
      <c r="I225" s="16" t="s">
        <v>61</v>
      </c>
      <c r="J225" s="30" t="s">
        <v>84</v>
      </c>
      <c r="K225" s="13" t="s">
        <v>191</v>
      </c>
      <c r="L225" s="4" t="s">
        <v>11</v>
      </c>
    </row>
    <row r="226" spans="1:12" x14ac:dyDescent="0.3">
      <c r="A226" s="3">
        <f t="shared" si="86"/>
        <v>7</v>
      </c>
      <c r="B226" s="10">
        <v>41224</v>
      </c>
      <c r="C226" s="18">
        <f t="shared" si="89"/>
        <v>2012</v>
      </c>
      <c r="D226" s="6">
        <v>5</v>
      </c>
      <c r="E226" s="6">
        <v>19</v>
      </c>
      <c r="F226" s="6">
        <v>47</v>
      </c>
      <c r="G226" s="7">
        <f t="shared" si="90"/>
        <v>5.26298754021233E-3</v>
      </c>
      <c r="H226" s="14"/>
      <c r="I226" s="16"/>
      <c r="J226" s="30" t="s">
        <v>81</v>
      </c>
      <c r="K226" s="13" t="s">
        <v>160</v>
      </c>
      <c r="L226" s="4" t="s">
        <v>7</v>
      </c>
    </row>
    <row r="227" spans="1:12" x14ac:dyDescent="0.3">
      <c r="A227" s="3">
        <f t="shared" si="86"/>
        <v>6</v>
      </c>
      <c r="B227" s="10">
        <v>41104</v>
      </c>
      <c r="C227" s="18">
        <f t="shared" si="89"/>
        <v>2012</v>
      </c>
      <c r="D227" s="6">
        <v>4</v>
      </c>
      <c r="E227" s="6">
        <v>52</v>
      </c>
      <c r="F227" s="6">
        <v>52</v>
      </c>
      <c r="G227" s="7">
        <f t="shared" si="90"/>
        <v>4.8199935923599864E-3</v>
      </c>
      <c r="H227" s="14"/>
      <c r="I227" s="16" t="s">
        <v>61</v>
      </c>
      <c r="J227" s="30" t="s">
        <v>83</v>
      </c>
      <c r="K227" s="13" t="s">
        <v>191</v>
      </c>
      <c r="L227" s="4" t="s">
        <v>10</v>
      </c>
    </row>
    <row r="228" spans="1:12" x14ac:dyDescent="0.3">
      <c r="A228" s="3">
        <f t="shared" si="86"/>
        <v>5</v>
      </c>
      <c r="B228" s="10">
        <v>41049</v>
      </c>
      <c r="C228" s="18">
        <f t="shared" si="89"/>
        <v>2012</v>
      </c>
      <c r="D228" s="6">
        <v>5</v>
      </c>
      <c r="E228" s="6">
        <v>38</v>
      </c>
      <c r="F228" s="6">
        <v>6</v>
      </c>
      <c r="G228" s="7">
        <f t="shared" si="90"/>
        <v>5.5644428644784135E-3</v>
      </c>
      <c r="H228" s="14"/>
      <c r="I228" s="16" t="s">
        <v>61</v>
      </c>
      <c r="J228" s="30" t="s">
        <v>81</v>
      </c>
      <c r="K228" s="13" t="s">
        <v>189</v>
      </c>
      <c r="L228" s="4" t="s">
        <v>8</v>
      </c>
    </row>
    <row r="229" spans="1:12" x14ac:dyDescent="0.3">
      <c r="A229" s="3">
        <f t="shared" ref="A229:A230" si="91">+A230+1</f>
        <v>4</v>
      </c>
      <c r="B229" s="10">
        <v>40489</v>
      </c>
      <c r="C229" s="18">
        <f t="shared" ref="C229:C232" si="92">YEAR(B229)</f>
        <v>2010</v>
      </c>
      <c r="D229" s="6">
        <v>5</v>
      </c>
      <c r="E229" s="6">
        <v>24</v>
      </c>
      <c r="F229" s="6">
        <v>2</v>
      </c>
      <c r="G229" s="7">
        <f t="shared" ref="G229:G232" si="93">TIME(D229,E229,F229)/42.195</f>
        <v>5.3329339530311208E-3</v>
      </c>
      <c r="H229" s="14"/>
      <c r="I229" s="16" t="s">
        <v>61</v>
      </c>
      <c r="J229" s="30" t="s">
        <v>82</v>
      </c>
      <c r="K229" s="13" t="s">
        <v>191</v>
      </c>
      <c r="L229" s="4" t="s">
        <v>9</v>
      </c>
    </row>
    <row r="230" spans="1:12" x14ac:dyDescent="0.3">
      <c r="A230" s="3">
        <f t="shared" si="91"/>
        <v>3</v>
      </c>
      <c r="B230" s="10">
        <v>40321</v>
      </c>
      <c r="C230" s="18">
        <f t="shared" si="92"/>
        <v>2010</v>
      </c>
      <c r="D230" s="6">
        <v>4</v>
      </c>
      <c r="E230" s="6">
        <v>44</v>
      </c>
      <c r="F230" s="6">
        <v>4</v>
      </c>
      <c r="G230" s="7">
        <f t="shared" si="93"/>
        <v>4.6751633728763717E-3</v>
      </c>
      <c r="H230" s="14"/>
      <c r="I230" s="16" t="s">
        <v>61</v>
      </c>
      <c r="J230" s="30" t="s">
        <v>81</v>
      </c>
      <c r="K230" s="13" t="s">
        <v>189</v>
      </c>
      <c r="L230" s="4" t="s">
        <v>8</v>
      </c>
    </row>
    <row r="231" spans="1:12" x14ac:dyDescent="0.3">
      <c r="A231" s="3">
        <f>+A232+1</f>
        <v>2</v>
      </c>
      <c r="B231" s="10">
        <v>40131</v>
      </c>
      <c r="C231" s="18">
        <f t="shared" si="92"/>
        <v>2009</v>
      </c>
      <c r="D231" s="6">
        <v>5</v>
      </c>
      <c r="E231" s="6">
        <v>2</v>
      </c>
      <c r="F231" s="6">
        <v>41</v>
      </c>
      <c r="G231" s="7">
        <f t="shared" si="93"/>
        <v>4.9815560909884883E-3</v>
      </c>
      <c r="H231" s="14"/>
      <c r="I231" s="16"/>
      <c r="J231" s="30" t="s">
        <v>81</v>
      </c>
      <c r="K231" s="13" t="s">
        <v>160</v>
      </c>
      <c r="L231" s="4" t="s">
        <v>7</v>
      </c>
    </row>
    <row r="232" spans="1:12" ht="16.2" thickBot="1" x14ac:dyDescent="0.35">
      <c r="A232" s="19">
        <v>1</v>
      </c>
      <c r="B232" s="11">
        <v>40076</v>
      </c>
      <c r="C232" s="20">
        <f t="shared" si="92"/>
        <v>2009</v>
      </c>
      <c r="D232" s="8">
        <v>4</v>
      </c>
      <c r="E232" s="8">
        <v>58</v>
      </c>
      <c r="F232" s="8">
        <v>31</v>
      </c>
      <c r="G232" s="9">
        <f t="shared" si="93"/>
        <v>4.9129811764602616E-3</v>
      </c>
      <c r="H232" s="15"/>
      <c r="I232" s="17" t="s">
        <v>61</v>
      </c>
      <c r="J232" s="31" t="s">
        <v>80</v>
      </c>
      <c r="K232" s="13" t="s">
        <v>191</v>
      </c>
      <c r="L232" s="5" t="s">
        <v>19</v>
      </c>
    </row>
  </sheetData>
  <autoFilter ref="A3:L232" xr:uid="{577E1B50-D7D0-40B3-AA38-2B3D6A54C63E}">
    <filterColumn colId="3" showButton="0"/>
    <filterColumn colId="4" showButton="0"/>
  </autoFilter>
  <sortState xmlns:xlrd2="http://schemas.microsoft.com/office/spreadsheetml/2017/richdata2" ref="A130:L232">
    <sortCondition descending="1" ref="A130:A232"/>
  </sortState>
  <mergeCells count="13">
    <mergeCell ref="N3:N4"/>
    <mergeCell ref="O3:O4"/>
    <mergeCell ref="A3:A4"/>
    <mergeCell ref="I3:I4"/>
    <mergeCell ref="D3:F3"/>
    <mergeCell ref="A1:L1"/>
    <mergeCell ref="J3:J4"/>
    <mergeCell ref="K3:K4"/>
    <mergeCell ref="C3:C4"/>
    <mergeCell ref="L3:L4"/>
    <mergeCell ref="B3:B4"/>
    <mergeCell ref="G3:G4"/>
    <mergeCell ref="H3:H4"/>
  </mergeCells>
  <phoneticPr fontId="11" type="noConversion"/>
  <pageMargins left="0.25" right="0.25" top="0.75" bottom="0.75" header="0.3" footer="0.3"/>
  <pageSetup paperSize="9" scale="5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F29F7F-37A8-471F-9A45-0755879D323D}">
          <x14:formula1>
            <xm:f>Kommuner!$B$3:$B$101</xm:f>
          </x14:formula1>
          <xm:sqref>K5:K232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F5B1D-334A-45B1-BC1C-FCC1BBD0A456}">
  <dimension ref="A1:AM102"/>
  <sheetViews>
    <sheetView topLeftCell="A31" workbookViewId="0">
      <selection activeCell="C36" sqref="C36"/>
    </sheetView>
  </sheetViews>
  <sheetFormatPr defaultRowHeight="15.6" x14ac:dyDescent="0.3"/>
  <cols>
    <col min="1" max="1" width="16.59765625" bestFit="1" customWidth="1"/>
    <col min="2" max="9" width="15.796875" customWidth="1"/>
  </cols>
  <sheetData>
    <row r="1" spans="1:39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</row>
    <row r="2" spans="1:39" x14ac:dyDescent="0.3">
      <c r="A2" s="32" t="s">
        <v>78</v>
      </c>
      <c r="B2" s="32" t="s">
        <v>79</v>
      </c>
      <c r="C2" t="s">
        <v>196</v>
      </c>
      <c r="D2" t="s">
        <v>200</v>
      </c>
    </row>
    <row r="3" spans="1:39" x14ac:dyDescent="0.3">
      <c r="A3" s="32" t="s">
        <v>81</v>
      </c>
      <c r="B3" s="32" t="s">
        <v>93</v>
      </c>
      <c r="C3">
        <f>COUNTIF(Marathon!$K$4:$K$232,Kommuner[[#This Row],[Kommune]])</f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spans="1:39" x14ac:dyDescent="0.3">
      <c r="A4" s="32" t="s">
        <v>81</v>
      </c>
      <c r="B4" s="32" t="s">
        <v>94</v>
      </c>
      <c r="C4">
        <f>COUNTIF(Marathon!$K$4:$K$232,Kommuner[[#This Row],[Kommune]])</f>
        <v>0</v>
      </c>
    </row>
    <row r="5" spans="1:39" x14ac:dyDescent="0.3">
      <c r="A5" s="32" t="s">
        <v>81</v>
      </c>
      <c r="B5" s="32" t="s">
        <v>95</v>
      </c>
      <c r="C5">
        <f>COUNTIF(Marathon!$K$4:$K$232,Kommuner[[#This Row],[Kommune]])</f>
        <v>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</row>
    <row r="6" spans="1:39" x14ac:dyDescent="0.3">
      <c r="A6" s="32" t="s">
        <v>81</v>
      </c>
      <c r="B6" s="32" t="s">
        <v>96</v>
      </c>
      <c r="C6">
        <f>COUNTIF(Marathon!$K$4:$K$232,Kommuner[[#This Row],[Kommune]])</f>
        <v>2</v>
      </c>
    </row>
    <row r="7" spans="1:39" x14ac:dyDescent="0.3">
      <c r="A7" s="32" t="s">
        <v>81</v>
      </c>
      <c r="B7" s="32" t="s">
        <v>97</v>
      </c>
      <c r="C7">
        <f>COUNTIF(Marathon!$K$4:$K$232,Kommuner[[#This Row],[Kommune]])</f>
        <v>0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39" x14ac:dyDescent="0.3">
      <c r="A8" s="32" t="s">
        <v>81</v>
      </c>
      <c r="B8" s="32" t="s">
        <v>90</v>
      </c>
      <c r="C8">
        <f>COUNTIF(Marathon!$K$4:$K$232,Kommuner[[#This Row],[Kommune]])</f>
        <v>0</v>
      </c>
      <c r="AC8" s="32"/>
      <c r="AD8" s="32"/>
    </row>
    <row r="9" spans="1:39" x14ac:dyDescent="0.3">
      <c r="A9" s="32" t="s">
        <v>81</v>
      </c>
      <c r="B9" s="32" t="s">
        <v>98</v>
      </c>
      <c r="C9">
        <f>COUNTIF(Marathon!$K$4:$K$232,Kommuner[[#This Row],[Kommune]])</f>
        <v>8</v>
      </c>
    </row>
    <row r="10" spans="1:39" x14ac:dyDescent="0.3">
      <c r="A10" s="32" t="s">
        <v>81</v>
      </c>
      <c r="B10" s="32" t="s">
        <v>99</v>
      </c>
      <c r="C10">
        <f>COUNTIF(Marathon!$K$4:$K$232,Kommuner[[#This Row],[Kommune]])</f>
        <v>0</v>
      </c>
    </row>
    <row r="11" spans="1:39" x14ac:dyDescent="0.3">
      <c r="A11" s="32" t="s">
        <v>81</v>
      </c>
      <c r="B11" s="32" t="s">
        <v>100</v>
      </c>
      <c r="C11">
        <f>COUNTIF(Marathon!$K$4:$K$232,Kommuner[[#This Row],[Kommune]])</f>
        <v>0</v>
      </c>
    </row>
    <row r="12" spans="1:39" x14ac:dyDescent="0.3">
      <c r="A12" s="32" t="s">
        <v>81</v>
      </c>
      <c r="B12" s="32" t="s">
        <v>101</v>
      </c>
      <c r="C12">
        <f>COUNTIF(Marathon!$K$4:$K$232,Kommuner[[#This Row],[Kommune]])</f>
        <v>2</v>
      </c>
    </row>
    <row r="13" spans="1:39" x14ac:dyDescent="0.3">
      <c r="A13" s="32" t="s">
        <v>81</v>
      </c>
      <c r="B13" s="32" t="s">
        <v>102</v>
      </c>
      <c r="C13">
        <f>COUNTIF(Marathon!$K$4:$K$232,Kommuner[[#This Row],[Kommune]])</f>
        <v>0</v>
      </c>
    </row>
    <row r="14" spans="1:39" x14ac:dyDescent="0.3">
      <c r="A14" s="32" t="s">
        <v>81</v>
      </c>
      <c r="B14" s="32" t="s">
        <v>103</v>
      </c>
      <c r="C14">
        <f>COUNTIF(Marathon!$K$4:$K$232,Kommuner[[#This Row],[Kommune]])</f>
        <v>1</v>
      </c>
    </row>
    <row r="15" spans="1:39" x14ac:dyDescent="0.3">
      <c r="A15" s="32" t="s">
        <v>81</v>
      </c>
      <c r="B15" s="32" t="s">
        <v>104</v>
      </c>
      <c r="C15">
        <f>COUNTIF(Marathon!$K$4:$K$232,Kommuner[[#This Row],[Kommune]])</f>
        <v>0</v>
      </c>
    </row>
    <row r="16" spans="1:39" x14ac:dyDescent="0.3">
      <c r="A16" s="32" t="s">
        <v>81</v>
      </c>
      <c r="B16" s="32" t="s">
        <v>105</v>
      </c>
      <c r="C16">
        <f>COUNTIF(Marathon!$K$4:$K$232,Kommuner[[#This Row],[Kommune]])</f>
        <v>1</v>
      </c>
    </row>
    <row r="17" spans="1:3" x14ac:dyDescent="0.3">
      <c r="A17" s="32" t="s">
        <v>81</v>
      </c>
      <c r="B17" s="32" t="s">
        <v>106</v>
      </c>
      <c r="C17">
        <f>COUNTIF(Marathon!$K$4:$K$232,Kommuner[[#This Row],[Kommune]])</f>
        <v>6</v>
      </c>
    </row>
    <row r="18" spans="1:3" x14ac:dyDescent="0.3">
      <c r="A18" s="32" t="s">
        <v>81</v>
      </c>
      <c r="B18" s="32" t="s">
        <v>107</v>
      </c>
      <c r="C18">
        <f>COUNTIF(Marathon!$K$4:$K$232,Kommuner[[#This Row],[Kommune]])</f>
        <v>0</v>
      </c>
    </row>
    <row r="19" spans="1:3" x14ac:dyDescent="0.3">
      <c r="A19" s="32" t="s">
        <v>81</v>
      </c>
      <c r="B19" s="32" t="s">
        <v>108</v>
      </c>
      <c r="C19">
        <f>COUNTIF(Marathon!$K$4:$K$232,Kommuner[[#This Row],[Kommune]])</f>
        <v>0</v>
      </c>
    </row>
    <row r="20" spans="1:3" x14ac:dyDescent="0.3">
      <c r="A20" s="32" t="s">
        <v>81</v>
      </c>
      <c r="B20" s="32" t="s">
        <v>109</v>
      </c>
      <c r="C20">
        <f>COUNTIF(Marathon!$K$4:$K$232,Kommuner[[#This Row],[Kommune]])</f>
        <v>1</v>
      </c>
    </row>
    <row r="21" spans="1:3" x14ac:dyDescent="0.3">
      <c r="A21" s="32" t="s">
        <v>81</v>
      </c>
      <c r="B21" s="32" t="s">
        <v>110</v>
      </c>
      <c r="C21">
        <f>COUNTIF(Marathon!$K$4:$K$232,Kommuner[[#This Row],[Kommune]])</f>
        <v>9</v>
      </c>
    </row>
    <row r="22" spans="1:3" x14ac:dyDescent="0.3">
      <c r="A22" s="32" t="s">
        <v>81</v>
      </c>
      <c r="B22" s="32" t="s">
        <v>111</v>
      </c>
      <c r="C22">
        <f>COUNTIF(Marathon!$K$4:$K$232,Kommuner[[#This Row],[Kommune]])</f>
        <v>2</v>
      </c>
    </row>
    <row r="23" spans="1:3" x14ac:dyDescent="0.3">
      <c r="A23" s="32" t="s">
        <v>81</v>
      </c>
      <c r="B23" s="32" t="s">
        <v>112</v>
      </c>
      <c r="C23">
        <f>COUNTIF(Marathon!$K$4:$K$232,Kommuner[[#This Row],[Kommune]])</f>
        <v>0</v>
      </c>
    </row>
    <row r="24" spans="1:3" x14ac:dyDescent="0.3">
      <c r="A24" s="32" t="s">
        <v>81</v>
      </c>
      <c r="B24" s="32" t="s">
        <v>113</v>
      </c>
      <c r="C24">
        <f>COUNTIF(Marathon!$K$4:$K$232,Kommuner[[#This Row],[Kommune]])</f>
        <v>3</v>
      </c>
    </row>
    <row r="25" spans="1:3" x14ac:dyDescent="0.3">
      <c r="A25" s="32" t="s">
        <v>81</v>
      </c>
      <c r="B25" s="32" t="s">
        <v>114</v>
      </c>
      <c r="C25">
        <f>COUNTIF(Marathon!$K$4:$K$232,Kommuner[[#This Row],[Kommune]])</f>
        <v>0</v>
      </c>
    </row>
    <row r="26" spans="1:3" x14ac:dyDescent="0.3">
      <c r="A26" s="32" t="s">
        <v>81</v>
      </c>
      <c r="B26" s="32" t="s">
        <v>115</v>
      </c>
      <c r="C26">
        <f>COUNTIF(Marathon!$K$4:$K$232,Kommuner[[#This Row],[Kommune]])</f>
        <v>1</v>
      </c>
    </row>
    <row r="27" spans="1:3" x14ac:dyDescent="0.3">
      <c r="A27" s="32" t="s">
        <v>81</v>
      </c>
      <c r="B27" s="32" t="s">
        <v>116</v>
      </c>
      <c r="C27">
        <f>COUNTIF(Marathon!$K$4:$K$232,Kommuner[[#This Row],[Kommune]])</f>
        <v>24</v>
      </c>
    </row>
    <row r="28" spans="1:3" x14ac:dyDescent="0.3">
      <c r="A28" s="32" t="s">
        <v>81</v>
      </c>
      <c r="B28" s="32" t="s">
        <v>117</v>
      </c>
      <c r="C28">
        <f>COUNTIF(Marathon!$K$4:$K$232,Kommuner[[#This Row],[Kommune]])</f>
        <v>0</v>
      </c>
    </row>
    <row r="29" spans="1:3" x14ac:dyDescent="0.3">
      <c r="A29" s="32" t="s">
        <v>81</v>
      </c>
      <c r="B29" s="32" t="s">
        <v>118</v>
      </c>
      <c r="C29">
        <f>COUNTIF(Marathon!$K$4:$K$232,Kommuner[[#This Row],[Kommune]])</f>
        <v>0</v>
      </c>
    </row>
    <row r="30" spans="1:3" x14ac:dyDescent="0.3">
      <c r="A30" s="32" t="s">
        <v>81</v>
      </c>
      <c r="B30" s="32" t="s">
        <v>119</v>
      </c>
      <c r="C30">
        <f>COUNTIF(Marathon!$K$4:$K$232,Kommuner[[#This Row],[Kommune]])</f>
        <v>0</v>
      </c>
    </row>
    <row r="31" spans="1:3" x14ac:dyDescent="0.3">
      <c r="A31" s="32" t="s">
        <v>81</v>
      </c>
      <c r="B31" s="32" t="s">
        <v>120</v>
      </c>
      <c r="C31">
        <f>COUNTIF(Marathon!$K$4:$K$232,Kommuner[[#This Row],[Kommune]])</f>
        <v>0</v>
      </c>
    </row>
    <row r="32" spans="1:3" x14ac:dyDescent="0.3">
      <c r="A32" s="32" t="s">
        <v>81</v>
      </c>
      <c r="B32" s="32" t="s">
        <v>121</v>
      </c>
      <c r="C32">
        <f>COUNTIF(Marathon!$K$4:$K$232,Kommuner[[#This Row],[Kommune]])</f>
        <v>0</v>
      </c>
    </row>
    <row r="33" spans="1:3" x14ac:dyDescent="0.3">
      <c r="A33" s="32" t="s">
        <v>81</v>
      </c>
      <c r="B33" s="32" t="s">
        <v>122</v>
      </c>
      <c r="C33">
        <f>COUNTIF(Marathon!$K$4:$K$232,Kommuner[[#This Row],[Kommune]])</f>
        <v>0</v>
      </c>
    </row>
    <row r="34" spans="1:3" x14ac:dyDescent="0.3">
      <c r="A34" s="32" t="s">
        <v>81</v>
      </c>
      <c r="B34" s="32" t="s">
        <v>123</v>
      </c>
      <c r="C34">
        <f>COUNTIF(Marathon!$K$4:$K$232,Kommuner[[#This Row],[Kommune]])</f>
        <v>3</v>
      </c>
    </row>
    <row r="35" spans="1:3" x14ac:dyDescent="0.3">
      <c r="A35" s="32" t="s">
        <v>81</v>
      </c>
      <c r="B35" s="32" t="s">
        <v>124</v>
      </c>
      <c r="C35">
        <f>COUNTIF(Marathon!$K$4:$K$232,Kommuner[[#This Row],[Kommune]])</f>
        <v>0</v>
      </c>
    </row>
    <row r="36" spans="1:3" x14ac:dyDescent="0.3">
      <c r="A36" s="32" t="s">
        <v>81</v>
      </c>
      <c r="B36" s="32" t="s">
        <v>125</v>
      </c>
      <c r="C36">
        <f>COUNTIF(Marathon!$K$4:$K$232,Kommuner[[#This Row],[Kommune]])</f>
        <v>1</v>
      </c>
    </row>
    <row r="37" spans="1:3" x14ac:dyDescent="0.3">
      <c r="A37" s="32" t="s">
        <v>81</v>
      </c>
      <c r="B37" s="32" t="s">
        <v>126</v>
      </c>
      <c r="C37">
        <f>COUNTIF(Marathon!$K$4:$K$232,Kommuner[[#This Row],[Kommune]])</f>
        <v>0</v>
      </c>
    </row>
    <row r="38" spans="1:3" x14ac:dyDescent="0.3">
      <c r="A38" s="32" t="s">
        <v>81</v>
      </c>
      <c r="B38" s="32" t="s">
        <v>127</v>
      </c>
      <c r="C38">
        <f>COUNTIF(Marathon!$K$4:$K$232,Kommuner[[#This Row],[Kommune]])</f>
        <v>0</v>
      </c>
    </row>
    <row r="39" spans="1:3" x14ac:dyDescent="0.3">
      <c r="A39" s="32" t="s">
        <v>81</v>
      </c>
      <c r="B39" s="32" t="s">
        <v>128</v>
      </c>
      <c r="C39">
        <f>COUNTIF(Marathon!$K$4:$K$232,Kommuner[[#This Row],[Kommune]])</f>
        <v>0</v>
      </c>
    </row>
    <row r="40" spans="1:3" x14ac:dyDescent="0.3">
      <c r="A40" s="32" t="s">
        <v>81</v>
      </c>
      <c r="B40" s="32" t="s">
        <v>129</v>
      </c>
      <c r="C40">
        <f>COUNTIF(Marathon!$K$4:$K$232,Kommuner[[#This Row],[Kommune]])</f>
        <v>0</v>
      </c>
    </row>
    <row r="41" spans="1:3" x14ac:dyDescent="0.3">
      <c r="A41" s="32" t="s">
        <v>81</v>
      </c>
      <c r="B41" s="32" t="s">
        <v>130</v>
      </c>
      <c r="C41">
        <f>COUNTIF(Marathon!$K$4:$K$232,Kommuner[[#This Row],[Kommune]])</f>
        <v>23</v>
      </c>
    </row>
    <row r="42" spans="1:3" x14ac:dyDescent="0.3">
      <c r="A42" s="32" t="s">
        <v>81</v>
      </c>
      <c r="B42" s="32" t="s">
        <v>131</v>
      </c>
      <c r="C42">
        <f>COUNTIF(Marathon!$K$4:$K$232,Kommuner[[#This Row],[Kommune]])</f>
        <v>0</v>
      </c>
    </row>
    <row r="43" spans="1:3" x14ac:dyDescent="0.3">
      <c r="A43" s="32" t="s">
        <v>81</v>
      </c>
      <c r="B43" s="32" t="s">
        <v>92</v>
      </c>
      <c r="C43">
        <f>COUNTIF(Marathon!$K$4:$K$232,Kommuner[[#This Row],[Kommune]])</f>
        <v>2</v>
      </c>
    </row>
    <row r="44" spans="1:3" x14ac:dyDescent="0.3">
      <c r="A44" s="32" t="s">
        <v>81</v>
      </c>
      <c r="B44" s="32" t="s">
        <v>132</v>
      </c>
      <c r="C44">
        <f>COUNTIF(Marathon!$K$4:$K$232,Kommuner[[#This Row],[Kommune]])</f>
        <v>0</v>
      </c>
    </row>
    <row r="45" spans="1:3" x14ac:dyDescent="0.3">
      <c r="A45" s="32" t="s">
        <v>81</v>
      </c>
      <c r="B45" s="32" t="s">
        <v>133</v>
      </c>
      <c r="C45">
        <f>COUNTIF(Marathon!$K$4:$K$232,Kommuner[[#This Row],[Kommune]])</f>
        <v>0</v>
      </c>
    </row>
    <row r="46" spans="1:3" x14ac:dyDescent="0.3">
      <c r="A46" s="32" t="s">
        <v>81</v>
      </c>
      <c r="B46" s="32" t="s">
        <v>134</v>
      </c>
      <c r="C46">
        <f>COUNTIF(Marathon!$K$4:$K$232,Kommuner[[#This Row],[Kommune]])</f>
        <v>0</v>
      </c>
    </row>
    <row r="47" spans="1:3" x14ac:dyDescent="0.3">
      <c r="A47" s="32" t="s">
        <v>81</v>
      </c>
      <c r="B47" s="32" t="s">
        <v>135</v>
      </c>
      <c r="C47">
        <f>COUNTIF(Marathon!$K$4:$K$232,Kommuner[[#This Row],[Kommune]])</f>
        <v>5</v>
      </c>
    </row>
    <row r="48" spans="1:3" x14ac:dyDescent="0.3">
      <c r="A48" s="32" t="s">
        <v>81</v>
      </c>
      <c r="B48" s="32" t="s">
        <v>136</v>
      </c>
      <c r="C48">
        <f>COUNTIF(Marathon!$K$4:$K$232,Kommuner[[#This Row],[Kommune]])</f>
        <v>0</v>
      </c>
    </row>
    <row r="49" spans="1:3" x14ac:dyDescent="0.3">
      <c r="A49" s="32" t="s">
        <v>81</v>
      </c>
      <c r="B49" s="32" t="s">
        <v>137</v>
      </c>
      <c r="C49">
        <f>COUNTIF(Marathon!$K$4:$K$232,Kommuner[[#This Row],[Kommune]])</f>
        <v>0</v>
      </c>
    </row>
    <row r="50" spans="1:3" x14ac:dyDescent="0.3">
      <c r="A50" s="32" t="s">
        <v>81</v>
      </c>
      <c r="B50" s="32" t="s">
        <v>189</v>
      </c>
      <c r="C50">
        <f>COUNTIF(Marathon!$K$4:$K$232,Kommuner[[#This Row],[Kommune]])</f>
        <v>50</v>
      </c>
    </row>
    <row r="51" spans="1:3" x14ac:dyDescent="0.3">
      <c r="A51" s="32" t="s">
        <v>81</v>
      </c>
      <c r="B51" s="32" t="s">
        <v>138</v>
      </c>
      <c r="C51">
        <f>COUNTIF(Marathon!$K$4:$K$232,Kommuner[[#This Row],[Kommune]])</f>
        <v>2</v>
      </c>
    </row>
    <row r="52" spans="1:3" x14ac:dyDescent="0.3">
      <c r="A52" s="32" t="s">
        <v>81</v>
      </c>
      <c r="B52" s="32" t="s">
        <v>139</v>
      </c>
      <c r="C52">
        <f>COUNTIF(Marathon!$K$4:$K$232,Kommuner[[#This Row],[Kommune]])</f>
        <v>0</v>
      </c>
    </row>
    <row r="53" spans="1:3" x14ac:dyDescent="0.3">
      <c r="A53" s="32" t="s">
        <v>81</v>
      </c>
      <c r="B53" s="32" t="s">
        <v>140</v>
      </c>
      <c r="C53">
        <f>COUNTIF(Marathon!$K$4:$K$232,Kommuner[[#This Row],[Kommune]])</f>
        <v>7</v>
      </c>
    </row>
    <row r="54" spans="1:3" x14ac:dyDescent="0.3">
      <c r="A54" s="32" t="s">
        <v>81</v>
      </c>
      <c r="B54" s="32" t="s">
        <v>141</v>
      </c>
      <c r="C54">
        <f>COUNTIF(Marathon!$K$4:$K$232,Kommuner[[#This Row],[Kommune]])</f>
        <v>0</v>
      </c>
    </row>
    <row r="55" spans="1:3" x14ac:dyDescent="0.3">
      <c r="A55" s="32" t="s">
        <v>81</v>
      </c>
      <c r="B55" s="32" t="s">
        <v>142</v>
      </c>
      <c r="C55">
        <f>COUNTIF(Marathon!$K$4:$K$232,Kommuner[[#This Row],[Kommune]])</f>
        <v>1</v>
      </c>
    </row>
    <row r="56" spans="1:3" x14ac:dyDescent="0.3">
      <c r="A56" s="32" t="s">
        <v>81</v>
      </c>
      <c r="B56" s="32" t="s">
        <v>143</v>
      </c>
      <c r="C56">
        <f>COUNTIF(Marathon!$K$4:$K$232,Kommuner[[#This Row],[Kommune]])</f>
        <v>2</v>
      </c>
    </row>
    <row r="57" spans="1:3" x14ac:dyDescent="0.3">
      <c r="A57" s="32" t="s">
        <v>81</v>
      </c>
      <c r="B57" s="32" t="s">
        <v>144</v>
      </c>
      <c r="C57">
        <f>COUNTIF(Marathon!$K$4:$K$232,Kommuner[[#This Row],[Kommune]])</f>
        <v>0</v>
      </c>
    </row>
    <row r="58" spans="1:3" x14ac:dyDescent="0.3">
      <c r="A58" s="32" t="s">
        <v>81</v>
      </c>
      <c r="B58" s="32" t="s">
        <v>145</v>
      </c>
      <c r="C58">
        <f>COUNTIF(Marathon!$K$4:$K$232,Kommuner[[#This Row],[Kommune]])</f>
        <v>0</v>
      </c>
    </row>
    <row r="59" spans="1:3" x14ac:dyDescent="0.3">
      <c r="A59" s="32" t="s">
        <v>81</v>
      </c>
      <c r="B59" s="32" t="s">
        <v>146</v>
      </c>
      <c r="C59">
        <f>COUNTIF(Marathon!$K$4:$K$232,Kommuner[[#This Row],[Kommune]])</f>
        <v>0</v>
      </c>
    </row>
    <row r="60" spans="1:3" x14ac:dyDescent="0.3">
      <c r="A60" s="32" t="s">
        <v>81</v>
      </c>
      <c r="B60" s="32" t="s">
        <v>147</v>
      </c>
      <c r="C60">
        <f>COUNTIF(Marathon!$K$4:$K$232,Kommuner[[#This Row],[Kommune]])</f>
        <v>0</v>
      </c>
    </row>
    <row r="61" spans="1:3" x14ac:dyDescent="0.3">
      <c r="A61" s="32" t="s">
        <v>81</v>
      </c>
      <c r="B61" s="32" t="s">
        <v>148</v>
      </c>
      <c r="C61">
        <f>COUNTIF(Marathon!$K$4:$K$232,Kommuner[[#This Row],[Kommune]])</f>
        <v>0</v>
      </c>
    </row>
    <row r="62" spans="1:3" x14ac:dyDescent="0.3">
      <c r="A62" s="32" t="s">
        <v>81</v>
      </c>
      <c r="B62" s="32" t="s">
        <v>149</v>
      </c>
      <c r="C62">
        <f>COUNTIF(Marathon!$K$4:$K$232,Kommuner[[#This Row],[Kommune]])</f>
        <v>0</v>
      </c>
    </row>
    <row r="63" spans="1:3" x14ac:dyDescent="0.3">
      <c r="A63" s="32" t="s">
        <v>81</v>
      </c>
      <c r="B63" s="32" t="s">
        <v>150</v>
      </c>
      <c r="C63">
        <f>COUNTIF(Marathon!$K$4:$K$232,Kommuner[[#This Row],[Kommune]])</f>
        <v>0</v>
      </c>
    </row>
    <row r="64" spans="1:3" x14ac:dyDescent="0.3">
      <c r="A64" s="32" t="s">
        <v>81</v>
      </c>
      <c r="B64" s="32" t="s">
        <v>151</v>
      </c>
      <c r="C64">
        <f>COUNTIF(Marathon!$K$4:$K$232,Kommuner[[#This Row],[Kommune]])</f>
        <v>3</v>
      </c>
    </row>
    <row r="65" spans="1:3" x14ac:dyDescent="0.3">
      <c r="A65" s="32" t="s">
        <v>81</v>
      </c>
      <c r="B65" s="32" t="s">
        <v>152</v>
      </c>
      <c r="C65">
        <f>COUNTIF(Marathon!$K$4:$K$232,Kommuner[[#This Row],[Kommune]])</f>
        <v>0</v>
      </c>
    </row>
    <row r="66" spans="1:3" x14ac:dyDescent="0.3">
      <c r="A66" s="32" t="s">
        <v>81</v>
      </c>
      <c r="B66" s="32" t="s">
        <v>153</v>
      </c>
      <c r="C66">
        <f>COUNTIF(Marathon!$K$4:$K$232,Kommuner[[#This Row],[Kommune]])</f>
        <v>0</v>
      </c>
    </row>
    <row r="67" spans="1:3" x14ac:dyDescent="0.3">
      <c r="A67" s="32" t="s">
        <v>81</v>
      </c>
      <c r="B67" s="32" t="s">
        <v>154</v>
      </c>
      <c r="C67">
        <f>COUNTIF(Marathon!$K$4:$K$232,Kommuner[[#This Row],[Kommune]])</f>
        <v>2</v>
      </c>
    </row>
    <row r="68" spans="1:3" x14ac:dyDescent="0.3">
      <c r="A68" s="32" t="s">
        <v>81</v>
      </c>
      <c r="B68" s="32" t="s">
        <v>155</v>
      </c>
      <c r="C68">
        <f>COUNTIF(Marathon!$K$4:$K$232,Kommuner[[#This Row],[Kommune]])</f>
        <v>0</v>
      </c>
    </row>
    <row r="69" spans="1:3" x14ac:dyDescent="0.3">
      <c r="A69" s="32" t="s">
        <v>81</v>
      </c>
      <c r="B69" s="32" t="s">
        <v>156</v>
      </c>
      <c r="C69">
        <f>COUNTIF(Marathon!$K$4:$K$232,Kommuner[[#This Row],[Kommune]])</f>
        <v>0</v>
      </c>
    </row>
    <row r="70" spans="1:3" x14ac:dyDescent="0.3">
      <c r="A70" s="32" t="s">
        <v>81</v>
      </c>
      <c r="B70" s="32" t="s">
        <v>157</v>
      </c>
      <c r="C70">
        <f>COUNTIF(Marathon!$K$4:$K$232,Kommuner[[#This Row],[Kommune]])</f>
        <v>0</v>
      </c>
    </row>
    <row r="71" spans="1:3" x14ac:dyDescent="0.3">
      <c r="A71" s="32" t="s">
        <v>81</v>
      </c>
      <c r="B71" s="32" t="s">
        <v>158</v>
      </c>
      <c r="C71">
        <f>COUNTIF(Marathon!$K$4:$K$232,Kommuner[[#This Row],[Kommune]])</f>
        <v>10</v>
      </c>
    </row>
    <row r="72" spans="1:3" x14ac:dyDescent="0.3">
      <c r="A72" s="32" t="s">
        <v>81</v>
      </c>
      <c r="B72" s="32" t="s">
        <v>159</v>
      </c>
      <c r="C72">
        <f>COUNTIF(Marathon!$K$4:$K$232,Kommuner[[#This Row],[Kommune]])</f>
        <v>2</v>
      </c>
    </row>
    <row r="73" spans="1:3" x14ac:dyDescent="0.3">
      <c r="A73" s="32" t="s">
        <v>81</v>
      </c>
      <c r="B73" s="32" t="s">
        <v>160</v>
      </c>
      <c r="C73">
        <f>COUNTIF(Marathon!$K$4:$K$232,Kommuner[[#This Row],[Kommune]])</f>
        <v>5</v>
      </c>
    </row>
    <row r="74" spans="1:3" x14ac:dyDescent="0.3">
      <c r="A74" s="32" t="s">
        <v>81</v>
      </c>
      <c r="B74" s="32" t="s">
        <v>161</v>
      </c>
      <c r="C74">
        <f>COUNTIF(Marathon!$K$4:$K$232,Kommuner[[#This Row],[Kommune]])</f>
        <v>3</v>
      </c>
    </row>
    <row r="75" spans="1:3" x14ac:dyDescent="0.3">
      <c r="A75" s="32" t="s">
        <v>81</v>
      </c>
      <c r="B75" s="32" t="s">
        <v>162</v>
      </c>
      <c r="C75">
        <f>COUNTIF(Marathon!$K$4:$K$232,Kommuner[[#This Row],[Kommune]])</f>
        <v>0</v>
      </c>
    </row>
    <row r="76" spans="1:3" x14ac:dyDescent="0.3">
      <c r="A76" s="32" t="s">
        <v>81</v>
      </c>
      <c r="B76" s="32" t="s">
        <v>163</v>
      </c>
      <c r="C76">
        <f>COUNTIF(Marathon!$K$4:$K$232,Kommuner[[#This Row],[Kommune]])</f>
        <v>0</v>
      </c>
    </row>
    <row r="77" spans="1:3" x14ac:dyDescent="0.3">
      <c r="A77" s="32" t="s">
        <v>81</v>
      </c>
      <c r="B77" s="32" t="s">
        <v>164</v>
      </c>
      <c r="C77">
        <f>COUNTIF(Marathon!$K$4:$K$232,Kommuner[[#This Row],[Kommune]])</f>
        <v>0</v>
      </c>
    </row>
    <row r="78" spans="1:3" x14ac:dyDescent="0.3">
      <c r="A78" s="32" t="s">
        <v>81</v>
      </c>
      <c r="B78" s="32" t="s">
        <v>165</v>
      </c>
      <c r="C78">
        <f>COUNTIF(Marathon!$K$4:$K$232,Kommuner[[#This Row],[Kommune]])</f>
        <v>0</v>
      </c>
    </row>
    <row r="79" spans="1:3" x14ac:dyDescent="0.3">
      <c r="A79" s="32" t="s">
        <v>81</v>
      </c>
      <c r="B79" s="32" t="s">
        <v>166</v>
      </c>
      <c r="C79">
        <f>COUNTIF(Marathon!$K$4:$K$232,Kommuner[[#This Row],[Kommune]])</f>
        <v>5</v>
      </c>
    </row>
    <row r="80" spans="1:3" x14ac:dyDescent="0.3">
      <c r="A80" s="32" t="s">
        <v>81</v>
      </c>
      <c r="B80" s="32" t="s">
        <v>167</v>
      </c>
      <c r="C80">
        <f>COUNTIF(Marathon!$K$4:$K$232,Kommuner[[#This Row],[Kommune]])</f>
        <v>2</v>
      </c>
    </row>
    <row r="81" spans="1:3" x14ac:dyDescent="0.3">
      <c r="A81" s="32" t="s">
        <v>81</v>
      </c>
      <c r="B81" s="32" t="s">
        <v>168</v>
      </c>
      <c r="C81">
        <f>COUNTIF(Marathon!$K$4:$K$232,Kommuner[[#This Row],[Kommune]])</f>
        <v>2</v>
      </c>
    </row>
    <row r="82" spans="1:3" x14ac:dyDescent="0.3">
      <c r="A82" s="32" t="s">
        <v>81</v>
      </c>
      <c r="B82" s="32" t="s">
        <v>169</v>
      </c>
      <c r="C82">
        <f>COUNTIF(Marathon!$K$4:$K$232,Kommuner[[#This Row],[Kommune]])</f>
        <v>1</v>
      </c>
    </row>
    <row r="83" spans="1:3" x14ac:dyDescent="0.3">
      <c r="A83" s="32" t="s">
        <v>81</v>
      </c>
      <c r="B83" s="32" t="s">
        <v>170</v>
      </c>
      <c r="C83">
        <f>COUNTIF(Marathon!$K$4:$K$232,Kommuner[[#This Row],[Kommune]])</f>
        <v>0</v>
      </c>
    </row>
    <row r="84" spans="1:3" x14ac:dyDescent="0.3">
      <c r="A84" s="32" t="s">
        <v>81</v>
      </c>
      <c r="B84" s="32" t="s">
        <v>171</v>
      </c>
      <c r="C84">
        <f>COUNTIF(Marathon!$K$4:$K$232,Kommuner[[#This Row],[Kommune]])</f>
        <v>0</v>
      </c>
    </row>
    <row r="85" spans="1:3" x14ac:dyDescent="0.3">
      <c r="A85" s="32" t="s">
        <v>81</v>
      </c>
      <c r="B85" s="32" t="s">
        <v>172</v>
      </c>
      <c r="C85">
        <f>COUNTIF(Marathon!$K$4:$K$232,Kommuner[[#This Row],[Kommune]])</f>
        <v>0</v>
      </c>
    </row>
    <row r="86" spans="1:3" x14ac:dyDescent="0.3">
      <c r="A86" s="32" t="s">
        <v>81</v>
      </c>
      <c r="B86" s="32" t="s">
        <v>173</v>
      </c>
      <c r="C86">
        <f>COUNTIF(Marathon!$K$4:$K$232,Kommuner[[#This Row],[Kommune]])</f>
        <v>0</v>
      </c>
    </row>
    <row r="87" spans="1:3" x14ac:dyDescent="0.3">
      <c r="A87" s="32" t="s">
        <v>81</v>
      </c>
      <c r="B87" s="32" t="s">
        <v>174</v>
      </c>
      <c r="C87">
        <f>COUNTIF(Marathon!$K$4:$K$232,Kommuner[[#This Row],[Kommune]])</f>
        <v>0</v>
      </c>
    </row>
    <row r="88" spans="1:3" x14ac:dyDescent="0.3">
      <c r="A88" s="32" t="s">
        <v>81</v>
      </c>
      <c r="B88" s="32" t="s">
        <v>175</v>
      </c>
      <c r="C88">
        <f>COUNTIF(Marathon!$K$4:$K$232,Kommuner[[#This Row],[Kommune]])</f>
        <v>0</v>
      </c>
    </row>
    <row r="89" spans="1:3" x14ac:dyDescent="0.3">
      <c r="A89" s="32" t="s">
        <v>81</v>
      </c>
      <c r="B89" s="32" t="s">
        <v>176</v>
      </c>
      <c r="C89">
        <f>COUNTIF(Marathon!$K$4:$K$232,Kommuner[[#This Row],[Kommune]])</f>
        <v>5</v>
      </c>
    </row>
    <row r="90" spans="1:3" x14ac:dyDescent="0.3">
      <c r="A90" s="32" t="s">
        <v>81</v>
      </c>
      <c r="B90" s="32" t="s">
        <v>177</v>
      </c>
      <c r="C90">
        <f>COUNTIF(Marathon!$K$4:$K$232,Kommuner[[#This Row],[Kommune]])</f>
        <v>5</v>
      </c>
    </row>
    <row r="91" spans="1:3" x14ac:dyDescent="0.3">
      <c r="A91" s="32" t="s">
        <v>81</v>
      </c>
      <c r="B91" s="32" t="s">
        <v>178</v>
      </c>
      <c r="C91">
        <f>COUNTIF(Marathon!$K$4:$K$232,Kommuner[[#This Row],[Kommune]])</f>
        <v>0</v>
      </c>
    </row>
    <row r="92" spans="1:3" x14ac:dyDescent="0.3">
      <c r="A92" s="32" t="s">
        <v>81</v>
      </c>
      <c r="B92" s="32" t="s">
        <v>179</v>
      </c>
      <c r="C92">
        <f>COUNTIF(Marathon!$K$4:$K$232,Kommuner[[#This Row],[Kommune]])</f>
        <v>0</v>
      </c>
    </row>
    <row r="93" spans="1:3" x14ac:dyDescent="0.3">
      <c r="A93" s="32" t="s">
        <v>81</v>
      </c>
      <c r="B93" s="32" t="s">
        <v>180</v>
      </c>
      <c r="C93">
        <f>COUNTIF(Marathon!$K$4:$K$232,Kommuner[[#This Row],[Kommune]])</f>
        <v>0</v>
      </c>
    </row>
    <row r="94" spans="1:3" x14ac:dyDescent="0.3">
      <c r="A94" s="32" t="s">
        <v>81</v>
      </c>
      <c r="B94" s="32" t="s">
        <v>190</v>
      </c>
      <c r="C94">
        <f>COUNTIF(Marathon!$K$4:$K$232,Kommuner[[#This Row],[Kommune]])</f>
        <v>0</v>
      </c>
    </row>
    <row r="95" spans="1:3" x14ac:dyDescent="0.3">
      <c r="A95" s="32" t="s">
        <v>81</v>
      </c>
      <c r="B95" s="32" t="s">
        <v>181</v>
      </c>
      <c r="C95">
        <f>COUNTIF(Marathon!$K$4:$K$232,Kommuner[[#This Row],[Kommune]])</f>
        <v>0</v>
      </c>
    </row>
    <row r="96" spans="1:3" x14ac:dyDescent="0.3">
      <c r="A96" s="32" t="s">
        <v>81</v>
      </c>
      <c r="B96" s="32" t="s">
        <v>182</v>
      </c>
      <c r="C96">
        <f>COUNTIF(Marathon!$K$4:$K$232,Kommuner[[#This Row],[Kommune]])</f>
        <v>1</v>
      </c>
    </row>
    <row r="97" spans="1:3" x14ac:dyDescent="0.3">
      <c r="A97" s="32" t="s">
        <v>81</v>
      </c>
      <c r="B97" s="32" t="s">
        <v>183</v>
      </c>
      <c r="C97">
        <f>COUNTIF(Marathon!$K$4:$K$232,Kommuner[[#This Row],[Kommune]])</f>
        <v>0</v>
      </c>
    </row>
    <row r="98" spans="1:3" x14ac:dyDescent="0.3">
      <c r="A98" s="32" t="s">
        <v>81</v>
      </c>
      <c r="B98" s="32" t="s">
        <v>184</v>
      </c>
      <c r="C98">
        <f>COUNTIF(Marathon!$K$4:$K$232,Kommuner[[#This Row],[Kommune]])</f>
        <v>0</v>
      </c>
    </row>
    <row r="99" spans="1:3" x14ac:dyDescent="0.3">
      <c r="A99" s="32" t="s">
        <v>81</v>
      </c>
      <c r="B99" s="32" t="s">
        <v>185</v>
      </c>
      <c r="C99">
        <f>COUNTIF(Marathon!$K$4:$K$232,Kommuner[[#This Row],[Kommune]])</f>
        <v>0</v>
      </c>
    </row>
    <row r="100" spans="1:3" x14ac:dyDescent="0.3">
      <c r="A100" s="32" t="s">
        <v>81</v>
      </c>
      <c r="B100" s="32" t="s">
        <v>186</v>
      </c>
      <c r="C100">
        <f>COUNTIF(Marathon!$K$4:$K$232,Kommuner[[#This Row],[Kommune]])</f>
        <v>0</v>
      </c>
    </row>
    <row r="101" spans="1:3" x14ac:dyDescent="0.3">
      <c r="A101" s="32" t="s">
        <v>233</v>
      </c>
      <c r="B101" s="32" t="s">
        <v>191</v>
      </c>
      <c r="C101">
        <f>COUNTIF(Marathon!$K$4:$K$232,Kommuner[[#This Row],[Kommune]])</f>
        <v>14</v>
      </c>
    </row>
    <row r="102" spans="1:3" x14ac:dyDescent="0.3">
      <c r="A102" s="32"/>
      <c r="B102" s="32" t="s">
        <v>243</v>
      </c>
      <c r="C102">
        <f>SUM(Kommuner[Antal])</f>
        <v>219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B5754-3D34-4A3D-9275-48C76BA31869}">
  <dimension ref="A1:J17"/>
  <sheetViews>
    <sheetView zoomScale="70" zoomScaleNormal="70" workbookViewId="0">
      <selection activeCell="L4" sqref="L4"/>
    </sheetView>
  </sheetViews>
  <sheetFormatPr defaultRowHeight="15.6" x14ac:dyDescent="0.3"/>
  <cols>
    <col min="1" max="10" width="15.796875" customWidth="1"/>
  </cols>
  <sheetData>
    <row r="1" spans="1:10" ht="16.2" thickBot="1" x14ac:dyDescent="0.35"/>
    <row r="2" spans="1:10" ht="61.2" thickBot="1" x14ac:dyDescent="1.05">
      <c r="A2" s="66" t="s">
        <v>91</v>
      </c>
      <c r="B2" s="67"/>
      <c r="C2" s="67"/>
      <c r="D2" s="67"/>
      <c r="E2" s="67"/>
      <c r="F2" s="67"/>
      <c r="G2" s="67"/>
      <c r="H2" s="67"/>
      <c r="I2" s="67"/>
      <c r="J2" s="68"/>
    </row>
    <row r="3" spans="1:10" x14ac:dyDescent="0.3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3">
      <c r="A4" s="32" t="s">
        <v>93</v>
      </c>
      <c r="B4" s="32" t="s">
        <v>94</v>
      </c>
      <c r="C4" s="32" t="s">
        <v>95</v>
      </c>
      <c r="D4" s="32" t="s">
        <v>96</v>
      </c>
      <c r="E4" s="32" t="s">
        <v>97</v>
      </c>
      <c r="F4" s="32" t="s">
        <v>90</v>
      </c>
      <c r="G4" s="32" t="s">
        <v>98</v>
      </c>
      <c r="H4" s="32" t="s">
        <v>99</v>
      </c>
      <c r="I4" s="32" t="s">
        <v>100</v>
      </c>
      <c r="J4" s="32" t="s">
        <v>101</v>
      </c>
    </row>
    <row r="5" spans="1:10" x14ac:dyDescent="0.3">
      <c r="A5" s="32" t="s">
        <v>102</v>
      </c>
      <c r="B5" s="32" t="s">
        <v>103</v>
      </c>
      <c r="C5" s="32" t="s">
        <v>104</v>
      </c>
      <c r="D5" s="32" t="s">
        <v>105</v>
      </c>
      <c r="E5" s="32" t="s">
        <v>106</v>
      </c>
      <c r="F5" s="32" t="s">
        <v>107</v>
      </c>
      <c r="G5" s="32" t="s">
        <v>108</v>
      </c>
      <c r="H5" s="32" t="s">
        <v>109</v>
      </c>
      <c r="I5" s="32" t="s">
        <v>110</v>
      </c>
      <c r="J5" s="32" t="s">
        <v>111</v>
      </c>
    </row>
    <row r="6" spans="1:10" x14ac:dyDescent="0.3">
      <c r="A6" s="32" t="s">
        <v>112</v>
      </c>
      <c r="B6" s="32" t="s">
        <v>113</v>
      </c>
      <c r="C6" s="32" t="s">
        <v>114</v>
      </c>
      <c r="D6" s="32" t="s">
        <v>115</v>
      </c>
      <c r="E6" s="32" t="s">
        <v>116</v>
      </c>
      <c r="F6" s="32" t="s">
        <v>117</v>
      </c>
      <c r="G6" s="32" t="s">
        <v>118</v>
      </c>
      <c r="H6" s="32" t="s">
        <v>119</v>
      </c>
      <c r="I6" s="32" t="s">
        <v>120</v>
      </c>
      <c r="J6" s="32" t="s">
        <v>121</v>
      </c>
    </row>
    <row r="7" spans="1:10" x14ac:dyDescent="0.3">
      <c r="A7" s="32" t="s">
        <v>122</v>
      </c>
      <c r="B7" s="32" t="s">
        <v>123</v>
      </c>
      <c r="C7" s="32" t="s">
        <v>124</v>
      </c>
      <c r="D7" s="32" t="s">
        <v>125</v>
      </c>
      <c r="E7" s="32" t="s">
        <v>126</v>
      </c>
      <c r="F7" s="32" t="s">
        <v>127</v>
      </c>
      <c r="G7" s="32" t="s">
        <v>128</v>
      </c>
      <c r="H7" s="32" t="s">
        <v>129</v>
      </c>
      <c r="I7" s="32" t="s">
        <v>130</v>
      </c>
      <c r="J7" s="32" t="s">
        <v>131</v>
      </c>
    </row>
    <row r="8" spans="1:10" x14ac:dyDescent="0.3">
      <c r="A8" s="32" t="s">
        <v>92</v>
      </c>
      <c r="B8" s="32" t="s">
        <v>132</v>
      </c>
      <c r="C8" s="32" t="s">
        <v>133</v>
      </c>
      <c r="D8" s="32" t="s">
        <v>134</v>
      </c>
      <c r="E8" s="32" t="s">
        <v>135</v>
      </c>
      <c r="F8" s="32" t="s">
        <v>136</v>
      </c>
      <c r="G8" s="32" t="s">
        <v>137</v>
      </c>
      <c r="H8" s="32" t="s">
        <v>189</v>
      </c>
      <c r="I8" s="32" t="s">
        <v>138</v>
      </c>
      <c r="J8" s="32" t="s">
        <v>139</v>
      </c>
    </row>
    <row r="9" spans="1:10" x14ac:dyDescent="0.3">
      <c r="A9" s="32" t="s">
        <v>140</v>
      </c>
      <c r="B9" s="32" t="s">
        <v>141</v>
      </c>
      <c r="C9" s="32" t="s">
        <v>142</v>
      </c>
      <c r="D9" s="32" t="s">
        <v>143</v>
      </c>
      <c r="E9" s="32" t="s">
        <v>144</v>
      </c>
      <c r="F9" s="32" t="s">
        <v>145</v>
      </c>
      <c r="G9" s="32" t="s">
        <v>146</v>
      </c>
      <c r="H9" s="32" t="s">
        <v>147</v>
      </c>
      <c r="I9" s="32" t="s">
        <v>148</v>
      </c>
      <c r="J9" s="32" t="s">
        <v>149</v>
      </c>
    </row>
    <row r="10" spans="1:10" x14ac:dyDescent="0.3">
      <c r="A10" s="32" t="s">
        <v>150</v>
      </c>
      <c r="B10" s="32" t="s">
        <v>151</v>
      </c>
      <c r="C10" s="32" t="s">
        <v>152</v>
      </c>
      <c r="D10" s="32" t="s">
        <v>153</v>
      </c>
      <c r="E10" s="32" t="s">
        <v>154</v>
      </c>
      <c r="F10" s="32" t="s">
        <v>155</v>
      </c>
      <c r="G10" s="32" t="s">
        <v>156</v>
      </c>
      <c r="H10" s="32" t="s">
        <v>157</v>
      </c>
      <c r="I10" s="32" t="s">
        <v>158</v>
      </c>
      <c r="J10" s="32" t="s">
        <v>159</v>
      </c>
    </row>
    <row r="11" spans="1:10" x14ac:dyDescent="0.3">
      <c r="A11" s="32" t="s">
        <v>160</v>
      </c>
      <c r="B11" s="32" t="s">
        <v>161</v>
      </c>
      <c r="C11" s="32" t="s">
        <v>162</v>
      </c>
      <c r="D11" s="32" t="s">
        <v>163</v>
      </c>
      <c r="E11" s="32" t="s">
        <v>164</v>
      </c>
      <c r="F11" s="32" t="s">
        <v>165</v>
      </c>
      <c r="G11" s="32" t="s">
        <v>166</v>
      </c>
      <c r="H11" s="32" t="s">
        <v>167</v>
      </c>
      <c r="I11" s="32" t="s">
        <v>168</v>
      </c>
      <c r="J11" s="32" t="s">
        <v>169</v>
      </c>
    </row>
    <row r="12" spans="1:10" x14ac:dyDescent="0.3">
      <c r="A12" s="32" t="s">
        <v>170</v>
      </c>
      <c r="B12" s="32" t="s">
        <v>171</v>
      </c>
      <c r="C12" s="32" t="s">
        <v>172</v>
      </c>
      <c r="D12" s="32" t="s">
        <v>173</v>
      </c>
      <c r="E12" s="32" t="s">
        <v>174</v>
      </c>
      <c r="F12" s="32" t="s">
        <v>175</v>
      </c>
      <c r="G12" s="32" t="s">
        <v>176</v>
      </c>
      <c r="H12" s="32" t="s">
        <v>177</v>
      </c>
      <c r="I12" s="32" t="s">
        <v>178</v>
      </c>
      <c r="J12" s="32" t="s">
        <v>179</v>
      </c>
    </row>
    <row r="13" spans="1:10" x14ac:dyDescent="0.3">
      <c r="A13" s="32" t="s">
        <v>180</v>
      </c>
      <c r="B13" s="32" t="s">
        <v>190</v>
      </c>
      <c r="C13" s="32" t="s">
        <v>181</v>
      </c>
      <c r="D13" s="32" t="s">
        <v>182</v>
      </c>
      <c r="E13" s="32" t="s">
        <v>183</v>
      </c>
      <c r="F13" s="32" t="s">
        <v>184</v>
      </c>
      <c r="G13" s="32" t="s">
        <v>185</v>
      </c>
      <c r="H13" s="32" t="s">
        <v>186</v>
      </c>
      <c r="I13" s="32" t="s">
        <v>17</v>
      </c>
      <c r="J13" s="32" t="s">
        <v>17</v>
      </c>
    </row>
    <row r="15" spans="1:10" ht="16.2" thickBot="1" x14ac:dyDescent="0.35"/>
    <row r="16" spans="1:10" x14ac:dyDescent="0.3">
      <c r="A16" s="33" t="s">
        <v>197</v>
      </c>
      <c r="B16" s="34">
        <f>COUNTA(Kommuner[Kommune])-1</f>
        <v>98</v>
      </c>
    </row>
    <row r="17" spans="1:2" ht="16.2" thickBot="1" x14ac:dyDescent="0.35">
      <c r="A17" s="35" t="s">
        <v>198</v>
      </c>
      <c r="B17" s="36">
        <f>COUNTIF(Kommuner[Antal],"&gt;"&amp;0)-1</f>
        <v>36</v>
      </c>
    </row>
  </sheetData>
  <mergeCells count="1">
    <mergeCell ref="A2:J2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D3F0806-3D8C-4B31-8E6D-B4DCE3B35BD3}">
            <xm:f>COUNTIF(Marathon!$K$4:$K$232,A4) &gt;= 1</xm:f>
            <x14:dxf>
              <fill>
                <patternFill>
                  <bgColor theme="9"/>
                </patternFill>
              </fill>
            </x14:dxf>
          </x14:cfRule>
          <xm:sqref>A4:A13</xm:sqref>
        </x14:conditionalFormatting>
        <x14:conditionalFormatting xmlns:xm="http://schemas.microsoft.com/office/excel/2006/main">
          <x14:cfRule type="expression" priority="3" id="{0B4E800F-EBF8-4431-A71A-5D07A40C68DD}">
            <xm:f>COUNTIF(Marathon!$K$4:$K$232,B13) &gt;= 1</xm:f>
            <x14:dxf>
              <fill>
                <patternFill>
                  <bgColor theme="9"/>
                </patternFill>
              </fill>
            </x14:dxf>
          </x14:cfRule>
          <xm:sqref>B13:H13</xm:sqref>
        </x14:conditionalFormatting>
        <x14:conditionalFormatting xmlns:xm="http://schemas.microsoft.com/office/excel/2006/main">
          <x14:cfRule type="expression" priority="1" id="{97C90FEC-9ADA-426E-A7D8-6BC0E166FCB7}">
            <xm:f>COUNTIF(Marathon!$K$4:$K$232,B4) &gt;= 1</xm:f>
            <x14:dxf>
              <fill>
                <patternFill>
                  <bgColor theme="9"/>
                </patternFill>
              </fill>
            </x14:dxf>
          </x14:cfRule>
          <xm:sqref>B4:J12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877F8-7022-453D-9E08-BE53315DD937}">
  <dimension ref="A2:C3"/>
  <sheetViews>
    <sheetView workbookViewId="0">
      <selection activeCell="C3" sqref="C3"/>
    </sheetView>
  </sheetViews>
  <sheetFormatPr defaultRowHeight="15.6" x14ac:dyDescent="0.3"/>
  <cols>
    <col min="1" max="1" width="10.09765625" bestFit="1" customWidth="1"/>
    <col min="2" max="2" width="16.3984375" bestFit="1" customWidth="1"/>
    <col min="3" max="3" width="63.69921875" bestFit="1" customWidth="1"/>
  </cols>
  <sheetData>
    <row r="2" spans="1:3" x14ac:dyDescent="0.3">
      <c r="A2" s="41">
        <v>45945</v>
      </c>
      <c r="B2" t="s">
        <v>267</v>
      </c>
      <c r="C2" t="s">
        <v>268</v>
      </c>
    </row>
    <row r="3" spans="1:3" x14ac:dyDescent="0.3">
      <c r="A3" s="41">
        <v>45945</v>
      </c>
      <c r="B3" t="s">
        <v>269</v>
      </c>
      <c r="C3" t="s">
        <v>270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r � s e n t a t i o n   1 "   D e s c r i p t i o n = " B e s k r i v   p r � s e n t a t i o n e n   h e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e e d 1 1 8 7 7 - f f 0 1 - 4 e e 7 - 8 e 4 c - 2 0 e a 6 d b 9 c 4 2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 5 6 . 1 2 6 5 1 8 6 7 0 0 5 9 0 2 1 < / L a t i t u d e > < L o n g i t u d e > 1 0 . 7 5 0 7 4 1 0 0 8 5 6 9 1 9 5 < / L o n g i t u d e > < R o t a t i o n > 0 < / R o t a t i o n > < P i v o t A n g l e > - 0 . 3 9 6 5 4 5 3 3 7 7 7 3 7 1 3 8 1 < / P i v o t A n g l e > < D i s t a n c e > 0 . 0 6 7 1 0 8 8 6 4 0 0 0 0 0 0 0 1 8 < / D i s t a n c e > < / C a m e r a > < I m a g e > i V B O R w 0 K G g o A A A A N S U h E U g A A A N Q A A A B 1 C A Y A A A A 2 n s 9 T A A A A A X N S R 0 I A r s 4 c 6 Q A A A A R n Q U 1 B A A C x j w v 8 Y Q U A A A A J c E h Z c w A A A 2 A A A A N g A b T C 1 p 0 A A F z 5 S U R B V H h e 7 b 1 X j F z n u i W 2 a l f O q X N u d j O J Q R R J U T q K J 9 3 J 9 1 7 f O Z 5 5 8 4 v h d w M G b M O w B z b 8 Y A O G H 8 e P h m 3 A T / b c P H M 9 4 e g o H g V S p C g x k 5 1 z q p y z v / X v 2 l 2 7 q q s D K e q o K W m J p a 4 c 9 v 7 X l / 4 v W P 7 V 5 + k G f s K x g U U u r 0 8 m Y N c 8 + H j W i e / i 5 L h s D U S 9 N Z z t r 6 I h H 2 C R D 2 3 I l e t / M w u t 4 o E z W o T v R A l j Q 9 O w 2 e 3 N V 7 U j W 7 I g V 7 a g 3 1 9 v 3 m O C v O f 9 6 3 M o b N p R L w P O o T w u v n G 6 + W A 7 i l U L P p l z 4 t e n i s 1 7 W q h W a 6 j X a 7 B a r e q y H 2 b v r G L q w n D z l o 7 0 f B Z 2 n x 3 u X q d + h 3 E g e Y A P Q b V a b V 5 r R 7 1 e R z 5 f g M / n h c 1 m a 9 7 b Q k 6 O y U + E O k Y Y 8 N d w e i C J t U Q A T 3 a 6 L + R v C 6 v W k I V h U e t r q q e K j b Q s V r k v e m c J 4 z / v w c 3 f L m L k N X 3 9 W Y t B V H I N 1 O p V 1 C q A z a n B 7 q 0 j 2 h + G 0 + m E R d N X Z 7 1 W R 7 F Q w v Z a A p m N G i q l K i 7 9 e g L V f A 3 x b 5 I I n P T B 3 e N S z z W j W m v g 5 o o T l 0 f K s H f h S 0 3 e t 1 Q s w i G f Z b P t T y j i z p f 3 c O H q u e a t F h p V + S U a r 8 l i l 6 9 b z l R Q k + / l H m j / P u s f b s E z 7 E Z w 2 q 9 u G 4 K m E 7 U a S V 5 X Z H c 4 7 H L s r K h X 6 2 j U G y J A i j 8 R 6 r j g 5 9 M l 2 G R h b 2 Z L u L M W b N 7 7 h w H X z R t + 0 Y o h O 1 L J t F q A k b 6 w L K j u 4 p w L q l y q I J c q Y G V m E 2 O n B u C P + G C j F u n + E t T K s g i z V T g j j u Y 9 O m Z 3 r E g W N F w Z F c Z 2 g I s 2 t r O N a E / v o Y T 6 / b + 7 j j f / / r X m r c N R j J U R u 5 2 A b 9 y j m B O c 8 u k P C B s y C 1 n 4 x r y w W O X H y G 1 q 7 8 J W U X 6 D C J c C h U t d H g M K 2 w V E r 0 Z g c 1 h 3 N d Z P h P q e 0 e u r 4 + W h M s q N L P I V C 7 5 c i D Y f + c P i Z x M l 2 G 0 F O D Q n b v z N P F 7 9 k x P N R 3 R w U e 1 H s I M g S k a k e P O G g I s 4 e i n c v C U a o w b s Z K 0 Y C s q V D u g m X 1 1 p g s N w / W / m M D k Y R O + r T 3 / 8 i s J l l + k j a I b S L B a l o 7 S U K C U R F s 0 H T V C a q l K F J j / Q I J T p p / 6 E 7 w r R Y g Y U d j w 5 d m s d Y + E q 3 p w s 4 s r U H U U m O X V y I m z f G 5 m I z x a c y J d c i F W f Y P j t K n L p v C I R F 7 W u K W K o l C u y i J 5 O / t 5 e d e A j 8 Z G M l 5 F M t U I N m 5 / v K D N J h H t X M h m I b 8 f U 5 x + K s l 2 R K f E w 1 b z j a J j Z s b W R i S C Z f v v Y h Q 9 m X M i L n / j Z o h M Z 8 Y 9 q Y i q b Q U J l c 9 n m L R 0 / a a j v G L 8 S Z 7 s m P k V s K 4 H + 0 R 6 5 Z 6 + U L z V S c q + G G w s 9 K I i W + j 5 Q r 1 X R Y 1 l F x J W H I 5 K H J d E D T 9 A N u 2 g H h 8 O h t J N O s I r u P x 1 R W 3 2 9 Z h e h s d e c M 7 D z V R z R i 2 J e U u J 0 g E S q y f e y W m 3 K 5 F t N a n D Y L K L V 9 x L s 5 t + s 4 M q f j B x Z k 2 6 K V u y X 9 5 G n 4 7 0 n r q 5 B E Q q B i n x U V Y j k d Y g 5 n r a g P 9 B O F w Y w + D 3 5 / a i l f t J Q 3 y F O i t P P U 5 v L F m F 1 8 F B 3 P 9 F O S x B W O D E S O o I k / o 6 g y a I N R g c x N j a B s G 0 K n o A H X p 8 X H o 9 b L R Z N 0 1 B T C 8 e u F u y t l X Z f a D 8 c R C a i 5 5 W I 8 q 8 6 w Y V O a O L 0 W 5 s 2 4 3 C o 3 p V M C s G E + s P v l n q c U d r v I J B M B L n 3 i + n C r g Y 1 g z E X p 1 h y J B P R S S a C x 8 X s 3 / 1 E q O 8 I j N i N R / T w a y q W U Z G v g 1 A R H 2 p c T M G A q 0 s Y + g + E l Z Q d 2 b I G l 8 u J + G a i b a H U G h Z Y 5 X Y 2 k 8 F v H 9 p x f q D c f O T b w + a 2 Y v O z n e Y t H Y y m M c J H g h x F 4 1 i y g e Y 1 4 d Y p P x L 3 x f Q 7 m F O 7 s A p z m g H L p w K 1 U z q R b t 7 S 8 R O h v g P 8 Y r q I 8 4 M t y T x 2 a h B L N / L N W + 1 I 1 J 6 I N K 7 B p U X U 7 W t j Z e V v f R 8 I u e t C a D G Z Z H U l H l u R z x a a j w B f L D r w u y d O P J q P 4 + f y + x x 7 t 2 G w n L D i / u a z h f v 7 f 9 a D x D 2 d B P R N S C i n y 9 V G 6 o N Q t b S + K x E 5 H 0 I x f j j p 8 6 V v J 8 B 8 w W Z 0 U E B z 8 y d C P W f 0 i 2 Y y R 7 U M W B 3 d W R K 2 n h Q J 3 L 5 o z t m f z r F + X r B b W y K 9 c X k S N 5 c d u P G 3 c 0 r Q T 0 Y q + K M z F V y 5 O I 5 M O q P 8 h k 6 s p m w 4 2 / f s m i t 8 L q i C C g x 8 k F B P g 4 E z r Y V t w O 6 3 o r C 9 1 z c y Y y v n U J v U z w J q T u 6 V E T X o p v B P h H r O u G D S T A Y Y W g 1 P d B H p X V C v 1 H G v s H d x / C G w l m 5 9 x 0 R e w 0 i / A 6 / + 8 Q n c / P N V D A X r a s F Q Y / g D f q T i i T Z S X V 9 y 4 C U x A 7 u Z Z 5 s Z D d v Z o y 2 1 4 O k A 4 r f j K B T y 8 l 7 N O 4 + A 0 c l h p D r M L 6 v D C n e v C 9 s 3 Y s 1 7 9 m J C z H K f 8 4 i 2 Y Q f o P x n + n d O m v 8 d P h H q O u D L a X T o X i y X 4 O j Y 0 9 8 O t 3 8 6 g J i f q + 8 K n 8 0 4 V 2 S J m d + w o V S 0 I n a r u C Z d X x C w z L / i r I y V Z T N 3 N J 6 Y n c b / t M N B k o r m H 3 g a C g e C B 6 U a d I J E 3 5 5 L N W + 1 g O L 1 a q G H n K z 1 w 8 T z w x a I T N 5 a d 6 v j k 8 3 n 9 e w t + I t R z w q l e 0 U L i g 3 R D K p 5 G I N x y m v f D 7 U 8 e 4 u I v J / T Q 0 / c E b i 5 / N O d S T j p J s p S w Y f T k A D Z W N p r P o C a T h W 7 3 y j X 9 e 1 J T p V M p V P M p V E Q b d z M H D w N f Q / O p W q k g M h x F b q G A x M 7 h 7 7 O Z e 9 i 8 B s R X 2 / 0 o M x j 4 8 I 1 4 U M k e H B w 6 K l 4 b L y l / l 5 q p W C j + R K j n C Y c c V G 7 W d u K / + L 8 f 4 t f / 8 w 0 k V 0 t w O A 9 3 1 i 0 V q z z P 8 V Q R J 6 + z g I C r j K F A t S 0 Q 8 m 3 A k D U V 0 p c r T i w m r N g s e L B 9 v / X 7 R s J A T 9 C J f C 4 r R K g i l 8 3 A 4 / P B F / A p W b C 0 t K D u 5 + U o v h C f F 4 / H 5 V o D N r u + 5 x Q 8 6 Y c / Y s X W F + 3 R P z M W k z d Q r G S w m v 5 a 3 b Y 5 9 x 6 4 u Z h V / Q b C 1 e u E x f Y U B / e I C I a C S k M S P x H q W 4 K H 8 Z 0 T J f 2 G C T S R P n g Q R z x b E c l N W 3 t / 8 4 X 7 O 1 / + 9 R J e / s V J d f s w Q l E q / v x k E l e m 7 u H 0 y C x C n p r y f + 6 u P 1 u E 7 T B s Z q x i t r b M W e P 7 U S q X y 2 U h A J N E 6 V + R D D a M j Y 3 L 8 4 u 6 C S e E M s h l S H E z D M J F I u H d 1 x u o 1 C z o e 6 1 H S C U + U I e b k y q u N a 8 J k T Q 9 0 X X w V H D P Z 3 B v b 0 Z M V 8 N i t b n k t y S e L n D C 9 z Q L C N 4 2 7 i N 4 b p P x p L r 9 E 6 G + J Z g J 0 Q 2 a L L D / / Z 9 5 8 V 9 O b u H i r 0 a b 9 + q o N A p I 1 R b U 9 d X 5 d T y 8 v o S r f z q m b h N u e 3 f T k e B i f m u y B J v F B b 8 2 h K A 2 h l S h W a L w H Y A L 8 l U x b c L j N k V 8 A 1 x E X t F K z K L w e D 1 t A o O k c L v d y m m 3 N P 1 B k o v k I 8 r i d x D L C U b J 9 A X a D W 6 7 z o K + 1 6 I o x k q o m z a A g 6 4 h j A Y v q e t h t 3 5 8 I / 0 B F H P t w o 2 p T V P R C n 7 3 p J V d X m i a h l 8 u W n e J w u 9 W K p V 2 S W I G t Q + / P 7 / r x v q 6 M m + 3 t r Z 2 h Q Z f 4 / V 7 1 f W f C P W M o I b f j 0 w G X n n 5 Z Y y N j u y a A w b s F j d m / 9 q B m a 9 X Z B G E c e 6 N y e Y j O l h e s R 8 o a Z k q 8 9 5 j F 6 x w i 4 / j F k J 9 d 6 e R N T 7 c k y 5 E R / H w 5 m L z X n 2 R G R q l 8 / c R J B g v h s Y p l 6 j J 9 O s l 0 T z E w 0 0 r P n k k U l 1 l G 7 R H Q Z e a Z p o B V 4 8 T j Z p o P B O p N I s d 4 6 F X h T Q e d d v t c W N r L a b y 8 M y Y i N Q w 2 d x k J z y j b p 1 E p S x y m Z y 6 T 4 / Y N Q k m f i D J s S 6 a O V m w q P t 4 m 8 T v H x h A K B x G X 1 8 f v F 4 v 7 H Y 7 X G q / T P / + P + X y P Q N G Q l W M 9 2 z B K i f U Y d H r Z 7 r h / i c r e O m t k e a t F m 7 / 2 0 W M / 5 G c J N Q R s e p m n o H 3 Z 1 w q Q / u 4 Y b q n i u L s L E 5 e H p W F 9 3 Q E 5 k I k o e q N O q y y 8 N Z S d k z 0 i K Y W j V e u 1 O B 1 6 7 m C Z s z G b K J Z 9 m q L W q m O S q a i C E Y w y J B 8 m I L N Z 4 d F F v 3 c 2 i Z e + d U p b K a t G A i 0 N K p h W p I Y R H w 7 g d p c H b 2 i / c x k 5 u N 8 L r U P t S x T r C 7 0 5 Z R v Z 6 C T / A b 4 u p 8 0 1 F O A 5 t b b U 2 k M R J + g 0 I g h V 9 9 s P t I d V v 9 e W 5 0 n r K o V E L Z O N c n U k m c f z z m P J Z k I Z m W P X 5 r A n b / q H p o + C J T + R p K t V a 5 H H R l U a 1 X c W b X A J T Z Z N w 1 3 o g u Z C K t T g z P q 0 L V V t Q G b 1 4 r e q 1 G E z w T g m g 6 h n n U g t 5 Z X 2 e E G S G i a a b G d n V 2 T L t I r W u b 1 H h S W 2 0 1 E Q / N S 6 x T z R a R y F a z n d A 1 k X P Y D N d y P X k M 5 b X W c H 3 8 o y 5 o S z K K X M C T H 4 R c B 6 J L H I l 6 g a J l D 0 D o m E r Y q J N q G U w v C e Y B m M p C M p V F z Z K F 5 C g h p J / D 4 1 h I K 8 Q Y u / d F E 8 x k t 0 M R 5 v P 3 d B B W e F 3 5 5 s i i L u I a F h y u Y v j D e v P f p w U X N S t 1 X h k t w m C Q / F z 4 v 8 b y G i K c l W Q 5 a x G a s p a y Y + + g + 3 v r j 0 9 j 4 Z B s D b / b y l C o s x B o Y F o 1 l N 3 0 e N 5 t z Z Q 0 9 m R R 8 4 9 w G a A c 1 D g n 2 y b w b 7 0 y V 8 N G s U y X K 7 r f f S P z g N Z T b n s b 5 o d t 4 d y q j H G w e X 4 e 1 g Z P 9 O y p K 9 u Z k D l 6 t V 2 m L W P w M R j w j u D B U x G B 4 G 0 H / h q q N C V k n U W 2 U U G u U E b C O 7 E u m z v x X l 8 e B 1 E o V S 1 + U c O / T R Z y + M t 6 V T M S T Y 0 4 m K p F 7 G 3 Y x f a w o J P V c u 2 c F M 9 u v c C O 4 u d h J s G w 2 q w I D 1 O D c W O b f t d V V X a P L 4 y T a Y e A e W t U v x z y Z R / b 0 I L Z u t T Z y R 4 I 1 v P + w F Z k j u N l M 8 r I C t x v m 4 0 6 l X U k m 5 j I y r Y y X g / C D J p R m q W M k 8 j X K d T l Z 9 Q z O 9 F V U I I E H i P a 1 B g f y 9 Z 1 d P + h k r 3 6 w x U C B W 4 s I 0 f r V b a L a K C D b O N j E y 4 u 0 o 0 N M + 5 9 I J z N Y n U m i P v Y y z r / Z n U g E F 8 J x N x N k X a v w + b r 4 J h f e n s S X f 7 X c f O T p Y R C J J D E W O K 8 b J p V T t A i d / a H h Y U V c P m Y 2 1 x I F N n a x 7 0 Y L D b 9 n I l R E K d S P 2 9 f n M R + z Y K W 3 D 4 k 7 L R O 1 X 1 v Z D Z 8 b u D h U h l + 0 E / 2 y T r D n h o H X x s s 4 3 V c 9 t M T m B 0 s o n 6 O K q b 7 f q + s 8 4 L H 8 n L p u g K Q R 1 1 N O h E 8 t k s P g 1 q K i x a b U d Z 4 U 7 p E k C j q B j M v N Z o 1 Q L K d h V c y P J w 9 S G D 8 X x a X h i v K P 9 s O X y 0 d L S z o O o J Y i L v 6 D A a z O t b I n n h b 0 N y j 9 W b e 0 u r I K j 8 e j y E Q T y + / S V z 1 v 0 5 c h u R h Z M / B k 0 4 J i Y g W f z W v 4 Z l U 0 j J A p E U v g i w d x u D 1 e + H s 8 s I h 5 v p N r I H w h h O 3 r e i 5 f f 9 Q t v l u T z U 3 Y h A G a X U M p 2 T L j V p I 2 J U C o l X m e W R J / V P w g f a i + w G M E 3 Z t Y 2 L m K l 0 f W 4 L V F Y L e 6 m 4 + 2 Q L / J A q t K p W G l L M 2 7 B 5 t 2 Z S e z x 4 I Z W 2 J v 0 8 c p d q m o P T d Q w a A p o m T g 6 0 8 e Y e r i s M o g I E i 6 d 6 e K q s N P u Z 5 D H S V V t s H 7 X y R Q w 7 w 7 X c S 9 9 + d x 4 R c T i g T P A m o c C j s j E E B B x X c q y y I 2 k k 0 N 8 L k 0 A c t u + r f i 2 4 q P 9 d G s C x O u Z U S C L v j 9 f n y 2 6 F b l 7 J f 6 8 r i 1 4 c S J c B F h r x 6 S Z 1 e j 3 j c j S M Q T C D c 3 k T u x 8 I k Q 8 m I U y a J N J f T S o u E X u r P u w K / E f z w K f n C E 6 v U z c 2 A N D o d T b P I S r J o d I 3 5 9 A 9 A A G 4 N s i f k y J C T 4 3 c z B i 5 k S j C Q w r x k e M P o 8 D C R w 8 / H N y b 2 Z E r f + f B u X / i y q p L A Z n y 4 4 E f W I 9 o y K i S O + H L U a M 7 t f R L B s / P q / W s G 1 / 3 j v 1 s D T w t z M h c e 3 G 0 V J K p p / H 9 3 L 4 t 0 L A X w 4 5 8 M v p / X E V I M g x V Q V M T g x J 2 b 3 z 8 Z y y G X F R 2 7 2 0 W M p h 0 W M A a t b t K N 8 G L V k J 7 Z u x n A 3 o P f 4 Y x D m a f F i n s l 9 M B p + q M j k t v s w 6 L 6 I 8 e C r u 2 Q y S 4 3 l h A 0 P t + y 4 v X Z w I G A k W F X F d J 0 C m D d P R C t K U n c j 0 4 P r i 7 j 4 p + E 9 Z C L e E M 1 3 u q + G k p g p K 0 n r C 0 s m A 6 / + Z h j X / 9 8 l 1 V b s W U A / 6 K 6 Y k e a t r W 5 k o v Y i K d I l O W f 1 i l g K o n m 0 h j r G Z m 1 j E X I N B 2 s 4 1 a N v J L P U x A h s s J T D 5 r V h + 2 5 M 3 d c N P Z c i Y n G U 0 O e r 4 Y O Z / c 3 0 / f C D I V R / Y A Z u Z w x 9 3 l P o 8 5 x t 3 q s j I 2 u e m Q W G r 7 M o h K J 0 9 R 9 Q B 3 O m v y K X l l P a C W 7 4 d Z N g 7 A z E j k H m k 9 y J U j 2 D s n V B k f p F B n 0 L m m t X f z O C m 3 + z h J 3 1 p y + P Y J P N 8 2 I y d w Y L O v H + E 5 d 6 z q 0 V O + r u f t U 9 q t 6 w 7 P G J c i t 6 Z b T R / 4 G E 4 3 c 0 A i D 8 2 3 e x B + n 7 W W T m s 9 j 4 a B u 5 t Y K 6 b I m v l V v O I f / F k i q o / F k k o 3 y p p 8 E P g l B u e w o B 9 7 r Y 3 R 7 R R O 0 h U B 6 P L x Z b Z h 2 1 C r U O Q W J 1 w 8 v D F R V m N S N e m 5 G D 2 7 r v 1 X 3 2 I u 7 8 3 R a u / r q d 0 J 1 w a n 6 E r e 1 9 7 1 5 E s I X y I x E K X L Q / + 2 d T 2 F 5 O 4 P b v 7 z c f P R y s l D U 0 k x H 5 6 4 R B h E Z d f K h Y B c 7 Y P V F D N t Q a m i J Y v k M x 1 o p 7 f V m a d t n 5 P F Y + X k d 2 Q 3 z X i v h g F 0 P w T / o w 8 E 4 v H A N u e I f c 6 L s W h X / C h 9 G f D y L 2 c E U 1 5 V x / b x P r H 2 8 h K 0 T l 6 7 i h f B B e e B / K Z i 1 h s u e 6 S C w n h n w X m / e 2 8 H j b h r F w T Q U c D D x R 9 1 X x 8 Z x L T p Q c p A Z J y M c t a o + E P S G Y w 1 W q a Q i K A + w 9 Y k X n 0 p M 1 t Q A m T h / N p 3 j R g h E H w S W + 5 J W R M i z V A u 7 8 2 w 1 c + i f D K j p 3 E D I l T Q U Y O k E C l U s s e X G q C B 4 v V r t D F T y e 6 q 3 g A / G d D H S 2 / 1 r / Z A v 9 r / e i X q q p t s u 5 5 b w i D l O V e G 5 2 s g x a t e s R B q R Y g r P b y 0 N O N 6 N + z r A D p X g J 9 o A D W r P s 4 4 6 4 C X 2 L 6 6 o H R j e 8 8 B q K Z L J Y Z O G 7 2 p v F G + D e i Z l M B D X T h 0 9 s q F c r I n H E H l R 6 X Q 6 Y + t v A B 7 M u R L 0 N F b Q 4 K p m 2 1 2 N Y v 5 / H 6 K l e t b d 1 G D L V g / e 0 X j Q w + v n 7 e S d c b h d e / b M J 3 P l 4 H l v L + x 8 H a h f P A V n 1 W 9 v b 6 i + 1 C / s A 5 i p 2 s U I 0 M Z d b / p a / o 0 M U 2 5 H 1 v C y + q z C D v p J H N A + r d Y 2 8 P 0 b v U v T B O s D A E k 1 K A 2 u / 2 1 R k I p w R J 4 r b z C p X N 5 E o a o p M + Y 3 u A Y s X m l B D o b t i b l h V 4 M F r a + + 6 y t A r O 5 Z e H N x r m u 3 e Z 2 n g 3 V P A L 0 7 X l M l h y S 2 C j e 8 H Q n G h 1 d G I p C B P X f g s j 9 f + d B r V R h G l R h L F + v 4 5 b y S c y M T m r R 8 W q H V Z 1 H f 5 l 6 f g D r h w 6 7 e z z U f a w a N r D k S Y w Y D B y I i u 5 e m L k l Q R j 9 w X E g H n a O z m O 7 4 2 V t 7 d + y M y i z n Y / U K Y D v O R U 0 L 4 e Q y 1 n + z d a x I S F w Z K y n J h o u 3 Q r 1 o b + o R n 0 I 3 t z 3 X h Y N S + u f t d S D 5 O q 2 E I h f U C K n n 9 f V 9 Y Q t H U 8 7 m S c G h e I U M r / J k W C c K c K 1 6 o p X d y e 0 O j P r s Y 3 m L m h d x s s + v G n X W 7 X B c K u Q f l 0 Q b O 9 X q Q E J + p W G c V 6 e G 4 8 d d L O P E n R f G z n i D X 2 J J 3 a C D f 2 E a h H k O 2 t t 5 8 l o 5 y I w O P 1 g O H R W 8 b 9 k P E Q l z X A v 6 g D 6 / 8 8 g S + / P P V t l o q Y i u 9 / 9 J j E I F p S N 3 C 2 t Q U D A Y Z W Q x M U 6 q J X 8 P c v W q X b A e C H 9 3 B s T 3 o s V c R T S Q R O t M a 1 E C N a 6 C P b c 7 Y 6 6 + J b 8 T 0 s 4 8 H 8 b V 7 A G 4 h n N 1 j x f r n s R e X U E H 3 B j Z T V 9 D v b Z 8 7 9 N W q Q 2 k n 2 t Z v T J b a 0 k c I 1 r p 8 e m c D g 8 E G r k 3 U V I D i 8 k g F V 8 d r Y l q I t B O i 0 d Z m b p / R K + 8 g c K F E T z J j u n m H g C l L Y e u 0 a K o 0 P N a W r V 1 v l H f T n J h P + E M F z T k j u 4 A 9 / q 7 + Z h h f / W 4 W 2 X S r D 3 h E T O q D s L 2 5 p X y n T v A 4 c 9 E G b O J n C Y F O N h J I L h Q w 8 F Y v l p P d u x s F R V g e B L r Q 2 a U s I q d 8 b S T i + j G D K U r V v L 6 e G L j 6 U r Q j Y x S c H k L 0 X g i + m I T i E C 6 f Y w O p g l u d P D N 8 4 u R e G m Y D / r 0 g m T 6 4 l 8 P P z g / g w v D e Z w w G 5 c g 2 a v j t I w e q + 5 v 3 b U j G 0 4 g O + B U B j Y v T E h C J a F F J t U x x M q B x V 9 E E r + O I H / I C o j O d 6 u r f O 4 X 1 + Z j y N Q n u I e 0 H R g 2 d L n 1 h c 7 B A d i G L 7 R t x Z Y 6 p A k M h V T Q g Q k n M u + i E F 9 E p v c C w o t c K P h W Y + r T x 8 R a C p 3 X N d H m k h M W 4 T g s 2 q D G D f l n y Y a Z 5 i x v + J U T c N d U g l O D j L x y h V E S u m k c s q 5 c 9 m 3 / 0 a k I O t K e G r 5 Z t + G y O z T k 0 F M R + J q h 1 7 q 1 r G B 0 I I l b s 7 r 9 M 9 9 A 2 0 F Q u G T M k j o J I T w h r s 0 f b f z E c 2 2 R 1 U f k J 5 8 V u b 4 h w + E M i K I 7 8 2 f 6 K K m v f L 1 T 9 P M A g R W f + 4 s m X x 7 H w + y I q l c q u / 8 Q F n R J f Z O d 2 A p m F n B o e s H 0 9 D k f S r Q a 2 W V 1 W + C Z 8 6 H 0 1 o s w x T f W I 3 w f a / s e S m 7 Q f i h t g 9 G S v l + p q 3 4 n D 1 w b f 7 V P 3 E W 6 R f z M 7 + n N Y r f z 5 Y v t v 4 H A 1 M y 5 3 z L V 6 4 Q j F i N 4 v T l u Q z o U V S Z j + w z D r / H o R s y t x B O x l W N L i y 2 z P I O K s w W W v I 1 t s 4 N Z 8 G b G C Q 0 w R K 7 K l 7 j / 7 / o Y d l k o a r 4 q U Y j u s h 5 t 6 g 3 w D 1 H C 8 8 H M N 0 K T J H 9 D u i s m V s z s 2 f C K m B F / 3 7 x 9 Y c f 3 J F N 5 7 Z M f t B U 5 / 2 F 9 S f x d Q v c v t D d x Y c u z R 7 s 8 b 7 F n H g I A Z 4 + 8 E 8 P W H 8 9 j 6 f B v x O 0 l 1 / I K n A u i 5 F I Z f t A 2 H B / S / 3 q O m H m o u b t z u v 7 n e C V / P / p v p 7 M 3 O c 8 H v R H C c D v e d b L 6 9 r 6 G w m d m 2 K y u F e 2 X c g P + o m T X B g s b 9 s J K y v X j 7 U I z U J P N 1 W d h i 3 2 p N 6 V E r 4 N K Y V d S v P F a y I i R S m A s m W 6 i g I Q S k k W y z O f D L 0 / u f n I U d 4 M k a c 7 1 8 a F Q L 8 j o b 3 G K n X x u v 7 z r H q V R K h X B V D w F T o d q N v 1 z C q 3 / W a r J C k C f s 8 7 2 V t a r p D r x N c s Z i O 4 h G e 0 Q w y I m V f 1 8 s O Z G v 7 L 8 Q f g h g P w f 6 s l y g 3 A j O X 3 + A q 3 8 8 p R + D A 0 B B m U w k V K b 5 Q Z k n x K P b c 5 g 4 M y K m Y n f r Y y N l w b 1 N J z x i Z r 8 2 K g I z W 4 E z 2 P 2 5 B F s R e O 1 Z p E u t P S / u m b G M I 7 l W Q m i o X X M R 9 z Z e Q J O P B V 5 C D 5 1 M d d F G J W G C 1 Y 1 v N j x q k f f 4 m L k s 5 P J a 0 N D k g A k x + N y D y E R J P R N 3 4 f y Y P h i s I e + n 2 Z y I B t 3 y 2 j p K 5 R L i 8 R i C w a A i E 4 l l a C u e d L u v o T Q N N y r Z M H 9 b S M S N 4 V O 9 Z V y e f K i G m J U q e d T E v C O Z + D 0 5 y Y J E D e 1 N g v / B g f t + N P 8 4 w I y l M v m p C W y t H 7 5 X R x K R T L m s 3 v / v I C Q X s C + Z i N 5 A Q 6 U 5 / W y i j H X u M x 1 A J m I 0 c l O R i S Q y G r z w / K Y K Q P 5 x s m v J z 7 m B F 6 y N 2 O m + i k p 8 Z F o Q M x o s V h c a T p H 2 m v 7 j D H u X p F g W 9 c v n / N H Z K v 7 e 2 Y M T N 9 l i i v 5 E s W Z X x P v 1 G W q m K q Z 7 x S S z F V F 0 r C I S 0 T P H K V V J L C K T E Q d V P s s / J K Z J p a Y O / m i 4 p m Y Y B c X c t A i B q i K W A / V J J H Z S c k K t b Z q N + y n m f u I / V P B 8 G K Y W U b H 7 s P L l / l 1 e z a D Q c b k P l j p r S x u Y f j P U v N U d z I J o i N n H 1 K T B X 7 V 8 J k K + H h 5 s t p + H 6 c g 5 2 M U n o y 9 I 8 r B L L E s 4 b P J G 1 i u D C P D c d 8 E L Q y i e j t F m t S Q T V 1 k v w 5 5 v d n u r y Q f t X Z L D 3 I P t y S E J q A z v c u o E 9 z Y m o 1 U V j O A B p q Z h a N u l h R G 1 n 1 J E U C n / o l k M U j C 1 h g 5 2 7 3 A Y X / 1 / e q C B o G m X z W Y U 4 d z V A f X 9 + v r 6 2 8 j E T H P 6 F 6 1 l 9 u N C K m D r G h b v B I 8 d S b V f z z w i v p 5 B t P f w L Y 7 p 3 o r a j K V g N G N u x 6 o m h 5 h B E t U a V g Q 9 D b x 5 o q S i l j y 7 3 F h m r / a V Z i S w E y 8 M o R i Z M i M q v h T 3 m n 4 x X V J l 7 V T n B M O e x C v D e j b E k i z c + Z i h n v X n m L G c t K l Q u x l s Q c V j T n 4 s x L s 7 o S x O L D r W U L c X x H E u 4 5 V / O I Z P / / w R F m e W U a 6 U 4 f F 4 E Q g G V B N I w 8 Q z s C z f y S M n h r O Y 6 A D / G F E f O o F b f 7 n a v H U w a P r R d 0 2 r M T p 7 S V W I 7 T 2 v Z p C 4 f N 2 g r 6 T C 8 J 3 o 8 8 l j H Q W i v H 2 S J S A W m v N 6 L 3 O z 8 D t 9 w Y X F / 7 A 3 f e y F C U p 0 J k F 2 A 9 U z I 1 i U J j T h 2 I C D Y L o I k x 8 J Z i + w n P 0 w c L o C N R c 3 8 K x y U D v B D k i a + G e M 3 D F d i d q J 0 n R l f g O b j 7 O 4 9 o 9 P 7 2 r O T j A y y Y R d A 8 e 1 F 9 9 3 j d H 6 E n o i N k T 7 D t c u P L 6 G R j M H K N a X N p H e L u D 0 l f 1 7 d p B M q W Q S h U I J U X 9 U f F 7 9 9 b z f e C 9 q r U 7 N Z Y D N d z g a t B N c Z w M i Q E d + 0 U p V e i E I x b o l S g g z a o 2 S L H Q 6 l n s X L T P M j f 0 p 2 s 6 / M N U t M T 2 I m 6 / d 0 V A N X R y a X 2 U g G 6 2 A n x Y k 2 J d / v Y J r / 7 Q 9 8 m e A 6 V G d o z 9 3 s h o e s B R C v i 8 j m S P B E s q 2 B S G / T 7 U t S 9 W W 4 L K E s L g 1 i N U f i N 9 1 w r E O 6 0 4 e I d H k b O O l z y H e H y Q A T W w 2 o D R w 6 7 c P 8 c q v u g s v J e y a W x w k Z G 4 h D + + E R w 2 M o x X R 0 9 O j H s 9 m s i I g 6 6 q M 3 o j o m g l G 8 4 / B M J 4 b M 1 Q A S / z k c q o M e 0 B 3 L Q 7 + B c c E n a 2 b M v V l u a w g X V 9 V I z W T t T n V l c j A q K m W 6 c J Q O x H 3 J x N h U W Q i n o V M 9 Y Z u l t L X 8 o y 0 R p x 0 o l u W Q I + v j r d F k 7 I C + E T v j p i S i 3 I C G / B o d K B 5 m i w o N p I 4 P V D q W v L w I q K n 1 4 d 6 o K o m b W Q W W m l J B y E Z T 7 T 5 X h U R T s Z x N k w 7 4 2 8 + X 8 C N R y k U 5 C 8 J V 9 y Q h a 8 a v o T Q 2 9 u r y M P m m 7 w d C o X U b R J v Z X l Z E Z f v w Q v N v 5 b b I J / T P P w k W D n D C f 9 x 5 T f z t S 8 E o T r t W 5 8 2 I p c h O K E v f g t s Y u u 2 p J Z b / B M G G W g m 9 h y S M / Z t w Y J G l W F e T y N b 3 1 D X i e H J P s w / 0 H u B c 8 e d r d / Y z Z S 9 D h h Q Y U + L b t + s J q R k g m 3 Q O q F S l w g r 7 C I I p p U w 0 O Q W 9 0 I M E / Z F A A X A 6 2 J h m E e O 1 m t i b l l k 4 e f 1 R v y h U w H s 3 D o 4 G V l p I b n w + c T q / C a G X t K b 9 H P h 5 3 I 5 b G 9 v I b 4 T V 8 m 1 H L 7 9 6 u n g 7 j A D 7 5 i e o k T N w 9 u G V u N t m n 6 8 8 D 4 7 O 9 w 2 N R V b M r N d t L k 3 O k 1 0 Z t V z L s H O 9 R j C I 0 F V w M g Q 0 w t h 8 h 3 k P 7 F M w q U d H D J 9 V h h + U i e Y M U 7 y y G n Y X f S d z 1 1 P a c g t z 8 F q 0 z B 5 p r v p Z 4 A k L N T j E C r B b Y m K m c o N Q o e a s H E Q X o Q C R Q Z f 2 E f D A K X 7 N 2 s O s S K K C L p q u P v 5 E 1 z 4 2 a l d X y Y 9 n 0 V g s n 0 k K j W O Q R q C z y 3 k i r j z 2 Q x e e m 1 C N F E O k W h 7 j 3 I D x n 2 V X B V 2 7 9 7 H z e D 7 b 2 9 v I x K O 6 N F c e S 3 v Y 4 S R Q R E D W z m n y p 5 4 Y y C N e r k G m 5 9 9 B G 3 q M 4 6 9 h u q 0 W z t x V D L V V a v l w 8 F a J V 3 b r C P b a C + 9 M M C M c W o L g 0 x E J / G Y a D t 9 f g J W u 4 b Z B / P N e / e C p R 5 p M W F J J o I N N h 2 W w K F k u r F 0 8 H b A c U G v t / 2 4 M 4 f v l R H x X / x y R U R 5 L d N + 3 J w h R 9 u E D Z p z J F M q m V I L n B f e d / c / b O L a r 8 / D 5 / e h r 7 9 f m W 7 G 4 + a L A V b c G p r t I E Q i L T I R / M v N f I K v p + b r c R f x z m S W a Z 9 C J k a E 9 d 4 a D p / 4 w O q Z x x i e Z w w M d I L 9 I F K 1 R f G 3 F l R P v P 3 A + i o O A n B b I g h o 7 X O d O s H W z P n 6 t t J O d V O / C T P G p k a Q X N w / Z 4 9 m A u u j 2 B 8 w Y D n 4 8 w w w Q J E q d g / n H z c Y W R L d s v c p T B o 1 f Q l S C / F i C 7 D V c 1 F N 1 e B t k i c e i 6 k p g T T D u M A T O 0 n 0 n b X v 3 u Z l v w i d A S b a G i b e Y T D I Z M D 4 H P p f 1 F Q k k N K Y p c q u u W j g 2 B O K v e u e B x g R 9 F u H R V N V 5 L / 9 H W A b 3 E r z W C 1 7 c 7 U M M L p D c J y N R + t V 2 s l c 5 N i J 0 K i e G N s N L G R E w y J k G l Z E Z v T y M H B w w Y s E Z k k w 7 Y i T 4 s 3 g A q c g 2 d o U v y c e x / b W l u p x 3 v D I Y i 1 X s f X 7 G D Z m N p U 5 Z / g 8 j K B u f u r C 1 L m x I x O E c A T t h 2 o o P s r n 7 H e u C D O 5 2 P O i k 3 z H n l B M N X p e o M 9 D U 0 0 O S f O e 7 s j U 9 9 9 w 5 D l Z T h o R x e 4 n l F q w W m 8 R Y 2 A s o q S q G Q x m M G r H Q k S X J t J X c y r C V x q H F / U U R C u + i O B 2 g R l c j N V 6 F f 0 D / c r U 6 u 3 r g 8 / n U 8 G E u k P O + 3 Q V A 1 P 9 K G + X F X k Y S b v 9 F 3 F 4 z x 2 t k t o M Z r V T S x 2 E e + t 2 z G 8 f T K g 2 G J L V h G N P q I A 4 r q V G q / T 4 2 4 K L 0 W q K C J p B E 0 Q 3 3 + j 8 d p d m u Y q c G C H S Y q p 7 z z Y S x W P p Q d 3 S y u z w + L x Y f d x O A p q f 3 F f S 0 S I m q 4 S 5 V 1 Z t 6 P 3 l O s H 3 v z 7 P U v 0 X E 4 x y m m F 3 6 D 0 j z B c S j d M I S T D 6 M / m N k t J M t / 5 6 D Z d + E 8 H U 2 f 0 3 c f c D N U 9 m t n v + H c G Z y G z i M j 1 o x + b G x m 4 A 5 C B w P l U n j j 2 h m D t l t 7 T P 7 m H a T 1 2 W N f e j D m q G 0 g 0 2 e S / D 4 e f + F T f 0 D G R r a 6 o X R N D K 2 U f d t Y 9 P v s 9 U 2 I X x I E P 2 e w 9 o u c G N Y R 8 c l l a k i p Z J K d 5 u 7 p g D G g 8 3 7 b i z E R O S 3 p A T X x e n X E O m u i G / b 0 1 M w N a J L d W y + H J Z T N b a w R r 2 O M C 3 T 7 c o E s r o y K p M t m r 3 J W j 4 J n x O 9 E I I n / / t H f S f 3 j + b 4 S C w l 9 7 O r Q Q i F 8 O I f d N 9 v b w / 6 x Y h Z p V j b F d j P 4 n D S J W 4 t 1 f Q H 3 t C c W H T V D O D k w N z d U b g L M r v I M G O C r v F o 9 6 R o P + T r M 8 q E h A k m g 0 H R 9 e 4 e Z u r b 6 j X d N r w 1 C z y D O T r W y r j g t E 7 E p / S 0 e r t f n L Y 7 G M l Z c V m e h g z W 2 8 i X l x C r h x H O h 9 D P L O K l f R X 2 M g 9 l G c 2 Z D F u I V V o N R E 5 z m A O H L c 7 m P b F n E U z q n U L v h H z i s d F c + 9 / 7 r 7 4 t / d w 4 y + W c O e j J Z y 8 N o y h q Q F s f r a D 9 Y + 2 E P s 6 e W j T S Q N s 4 N J 7 R U 9 v i p w L Y v v m X p O R Z 5 L f 1 x A E 6 2 t r i l D G h Q G S T t j 9 e w X b s S b U f p u X 3 N S 1 w 6 + y C I L a h B y M Z 4 t 4 M f y t 0 1 U 3 A Q u N u G i o H R W 5 2 w 8 W i w 1 e b U B p o E 4 i 0 z / j I q m i p L Q U o 4 R 8 d 7 Z n 9 o T 2 a r x H m z Z V g G j g 7 U m 2 J N 5 L v E q t I M S 6 g 9 X k S 8 1 7 j j + S 4 i / R J O Y 5 v D Z W U s 1 D z V D t l 8 V X c X d J q + T 9 X / 7 1 A k 6 / O o p X / + k Y L v 5 y H L 1 D P b C 5 r a o n 3 u A 7 f Y i + H F K d X E k W R g T 3 Q 2 6 9 g P 4 3 W o 1 y L F Y L P M N 7 T f 7 x c O s 9 q B k H h 4 b U X 5 5 P Y 9 p 7 J 7 x D H l X C z / 2 n U q q C 9 F z 2 e B P q V E f H I j N U Z E 1 o d V B 0 7 S j g r N u G R S e G G B T q b w 3 7 Z 4 A z L m W g W / C C 5 R 4 B r b 1 z L B M 4 A z 1 6 V o c B Z k + w Z s s M m 7 W G f E X v T 7 G R u o r 1 1 D l 1 f T T w C u a 2 X 1 X X X y S w y a g B 7 j 9 R A / D C U U H c X 1 y f 3 8 T o S d 2 8 M k D h c + s v N v D y P x p B i J 1 Y D g D 7 T b D b E U m y / s E m t q 7 v L V r M z G T U / C c z v P 1 u F O P t 5 7 i z O x b J x A u j e d y H M k L 4 x O b 6 N t b e 3 0 T y U R p L / 2 Y N a T j g D N o R O O E 7 3 o Q y c v i + 7 p i S k W 9 w A r u z b X F / G 1 i b T S d D z U H S D B b o 5 t v B J k V A 2 y 9 8 3 f p e C 0 / E z 8 t U M T z R W j j s J f f Z o l O l I E 2 I Z G S a F I s S j V c t 7 L y K T N G N b J F m i p i 1 F Y t q j f a i g V M 1 u o F + M b E x m 4 L H 2 9 I W 9 7 6 Y w V f / b h F X f j O o M g + O C m q u w Z / 3 w z P o w e p / W B d z M I H t G z H V z c g Z 7 b L 9 I Y e y n B B C H X B 6 j U o F g k M J O P S a h C o V S / h 6 r o q 5 8 T H M D g 9 j d W w I i w m r y l r h 5 d g S i s s n X t B U l x q W l K e a v c 8 I p u c w W p e q L z T v e b 5 g E I T E y o i f Z v h X B B N w m U m R r M 3 L u T i Y b A Z i 3 z h w + n I r A M E 9 m Q 9 n d T + N 1 + k G M P p a E 7 / i 4 Z Z D y B M V w u m P D w Y e w q 6 x z + A R w 7 j H E B Q G + y I T V n 4 o z a n P / + o x R k 7 1 4 d o f T + / x T Q 9 C r V T H + u + 3 1 e w n 3 6 g H w X e H V P C B L Z j 9 0 3 7 V S r k b f G O e P a b i S q K 1 x u 6 K j / f h j F M 1 2 C l W N Y Q j u g 9 W z J d g c f l U Y W q h o i H v d g v 5 W p r 4 2 B I q 7 K m r I s L L I 2 V c G K w g 2 O x 9 R t B n o h 9 F / + m 7 A s P T T g R 2 o 3 W b p U X c X L Y j V 0 v L 5 2 s q M H I Y u F A q o Z X m L R 2 d f i E L H L n p S Y n I q t F 8 s d W 4 c z 1 9 B t m S H T e W u o f 5 X w R w b 6 c b a E J Z n L r Z d e P f P M b k c B j 5 O 0 X E b i d Q K 4 t 5 V R W R J Z K G f h I X f m G r i P j d p B 6 U + H A L i X t J 5 D c K q J a q G H y z V 8 1 + I r z 2 h q r Y V o O v 5 T 3 i d x O o d w l e c F 9 K O X k m j I T r S o C z k p q T E G l B O I Q r A b d O c K Y d M S p 8 O p R W J m s 3 H N v k W B L J P F r / D w s e E o u Y f T O q a S X J x Q 1 X B h h m N g a E z i 7 x u 0 o Y C 3 K o w P 7 f 8 f G 9 W Y x O D s P t a U U O 3 x e p R 2 3 U D Z e G y s r X M P f r P u 4 Y C t a U 2 c o O T 0 Y H 1 U 6 w J 7 k a r 2 n C 4 q M 1 O L 0 2 L N 5 K 4 9 Q b P Q j 3 t O d k q r E 0 s m q Z g 6 c W / z N g 5 b c b G P n 1 A C r 5 K r K L O Y T P t k d I 8 1 s F e P p 0 Y R X P W V Q 3 W 6 Z I U c A R V J Q s 4 2 F y L y N 9 L O n I p w q w O W 0 I h g N d k 5 O P L a H o v P 6 h o c w 4 k V q J + q w q D e E m K 0 0 + J q w a j 5 f q I v H k v 0 I 9 i a W t c b w 8 a E G p k Z F 7 y k p z M R R P U A J / 9 V d b u C r + g B l r K a t a f N 3 A f h Z R b 6 3 N m T + u 6 P X V 8 b I I g E 5 Q G b A f x 1 z M r k x Z A y 8 P l 9 F r E j 5 f / t U S t I Y T Y z + z o 2 f g 8 I r d p 0 W t V E N N t B s T V g 1 s i V 8 V u R C C z a U f 3 + S D F E J N k s X z Q i i P / o V 3 c p r 4 6 H U R b C 5 4 b R W 4 F x + p o k S H r w G r J 4 z z l 8 f g c r K z l b a n Q + 6 x J B T r Z t j m 9 n m C m 6 T U M m F t r 4 3 O Z F O H x S N 0 E H X f 0 E 0 5 m n o s q z B v w D J M z r Q i a q y g N o 5 i I 4 7 N x A h O R H V b n F n q T i 2 A 7 Y 0 Y H n 2 8 j V f + w R i 8 f r 0 G x 4 w X o e x i P / D I 0 X q g S b 4 f 1 O a 0 H C v m O n 6 x 6 F D t t w h W X R t T I z l G 9 N o / + + 5 y E m k W m j v C G q A Z u S V m Y + + 1 q I r 0 e f p b 5 0 J t e Y i t W E 1 W U R U z c / 7 B M i x R C 0 5 c P i u C U F a H V l U b v 6 f 6 2 n 0 v 8 / n 8 U R C q J N o k 1 9 D 3 l k g Q 8 0 Y x t U 6 h v i P W h V 1 F 9 9 K 1 Z f W 3 i q I Q J o W A N g y 9 e F H s c S a y y p J y W v z q d W 4 M Y E O 0 C X 0 9 V T z X q O H r 9 x a g O e o 4 / 9 a k C r t 2 A 5 3 d y j 5 m 3 3 E G u 0 B d n l i B z 6 p r Y T M q 9 S L s m r 6 w m I X P L B Y 7 v P B a B 5 A X n 4 T D u o m 3 B n N w + a 2 4 / p d z u P Z n 3 8 0 U x / R s V g U d O s P l Z r C l c m G 9 i I d 3 5 1 D T r G J i N u B 0 u N E z L V r z 5 F D z W T q Y L W + 0 Q a N f R Y H C S C U D F 7 Q o 7 m 2 0 t N T + n / g 9 g u k 9 h 8 G c M t Q N D H s b J R V O L Q S f h b 4 P d + f 1 + w w w 9 E 7 i G C H 4 g H V U l c G T V C Q e 9 5 r K 9 Q w S t T l 5 v R N h I S S n a z D i l y z v q P 4 V l M L 0 f W 7 9 x T p O v T 2 J y d d P 7 0 s m 4 t h J s C O g z 1 f C h Y m 7 q C C p N J A Z 2 f o K s o 1 l 1 Y 6 A s 4 w 5 + 4 r b G r X m s Y 7 9 d h U j i / q e 3 d c P a 7 j 1 t y u o V P f f 6 / s 2 o A Z i j 4 e D y E R o Y l 9 7 R 8 V 6 q H t x 9 d e n k T t 7 G T 2 v T 6 N v o n 1 w H 8 + V u a c g r 3 8 m w o G B D w p T M 5 m I Y 0 k o 8 w / o h q y Y b y U 5 s Q e B J e P m T V + S x K + N q R P d C T 7 X a W l 3 W F N 1 m o F e p Y m 4 0 c s N Y J Z N G F k Z f m 0 I U V e P a m P 2 r l w y q S w s w 3 U 8 2 H a p / o A H g Q 0 X X x T Q O r 4 6 W s K 5 w a I c g 5 N Y 3 j w j Q q R j E T V a t 7 k A 7 2 3 Y l X 9 U q 1 f w 5 b 9 / g N K 1 M a y M 6 w s 1 E w w g f X Y a Q x c 9 2 F w 9 v H v s 0 4 B B u 5 2 b c f R c P r p P p o k 2 Z Q 8 Q + u z z c R u 2 x X 8 y w P f 7 e L Z 7 2 N 3 s H 5 p x P A l 1 y C Y m Q + Y s A D w Y 7 e + R q 2 3 J / 9 u 1 k w F u 2 D G b 2 Q w S i P t d d n i 6 t h 3 r J O a D D 7 Z w 5 W e j q s / e Y S U n B + n W A b / 4 H s / x r L C X w z M G y Z R 5 8 / M p 8 S P d n D / r V M 7 6 T s 6 u Q v 2 U 0 E b U u Y y 0 + s v o J 4 M V 3 O Z w I Y y d h x a c f m 1 0 T x N J R t I i 4 + N Y / O x o 3 W O P i t S T D H q u H t 4 i z o w B f 7 h 5 T R 9 P Y 5 o N g f f k N z 7 t h v q x J J R x o p 4 H W M B X E 0 P F a + 1 T f l I n S C a G R N X f S h X l S k n l z u V q 2 y p 4 w R q l w 5 D P F e A J i 9 F 4 x A 3 J g 3 7 f O V m M P R 1 l 4 9 8 G 1 B Y n e y o Y D V W V t j F j 7 + 0 G 3 j q R 2 y U 0 u z D x e l k s B j r e h r Y i K K G N P E Q n 9 E V c E 7 / z / I A e n b V a b c g + 8 a o p h t w T 6 s S N J S c u / q N e 3 L / 1 u H n P t w d n 4 e 5 3 C m 5 + c B f L 9 1 e x + t s N l X e X e J T G 6 n s b c I T b 1 8 R k V P + y 5 W c 8 B c e S U P u p 0 6 c F E 0 3 t F p / y n b q B U R 1 q p l R + C + n G k p z 4 E s r l E r K V O I r V 1 O 7 C p 8 n H a Y R G m 7 B O 3 P t o G W f f e D 4 R K + b 4 U c o / L z D C 9 m h b 1 y r 8 P d R W 1 F o 0 c d i r m 3 8 5 U + v 1 y W 2 8 f m I R y Y J 8 d v N 3 s 1 c 8 N R F n F R O 3 V x z K H G d b A q Z L G a l h b m t Y m Y P s R s X 9 O Q M U U p 3 j b M w o W t w o b e p 5 c t 8 W P J e + s f Y y H 2 L x y R q + + N e P c O 6 1 a Y y + N I z h X w / A 4 b c h f D q A 4 V 8 N q B E 6 3 d B t G M B R c C w J R V P j u a C u w V X r U Z r H 6 J t m B u + b n 5 9 D 2 D u A i O O E i v K 4 H B 4 4 r P K 3 M q g e J 4 r 1 B M p C K E u X R F w u G r b 2 M r d a / j b g I t 5 I a 8 9 9 2 8 A A h R U / w 7 x g X h m p y C 8 I q I h c t u R W e 0 k E f U H 2 B n x t a g 4 n e j n I W w 8 Y c V R m N z O S w R v 2 S 2 T d F m E J M / + t / Z h T 4 5 0 b 0 A X T z W X R U n 8 0 j D s f 7 t / E 5 j C Q s D T N N m e L e N L R s C e x I + e t U M F r / + S 0 m k 5 v w L x R 7 P A 7 s P X F 3 l G i T 0 Q I P Q u O J a E 6 u 6 o + C 5 R f R A m Z y 2 F z c x N b W 5 u 7 B O F f k i y d T m N y 8 s R u E 3 8 2 3 y h b k y g 0 t l U z D q M O h l E 9 v 0 h f b t x 2 4 u s P Z 3 H 2 7 a N V 0 H K h d k 7 1 6 w Y O 2 v 5 8 s d 3 x P w q c T 9 F / Y 6 1 D A j P l 5 n 1 Z m I v i m J v B 2 i W W y Y w F b B i O b u B T I e N + o F k d 0 C Z Q w K Y I r z r C o 0 5 o l V w b + e i q 0 g w l + G 0 T J b s I I 0 v b / N 2 n A c P X n O p f e p J E J t v Y 3 R N i r d S T G 2 v o G T m k K 5 Z 8 N 6 W l T I f u 6 E d x L 4 4 l o X j Q u Z g 7 N Y o Z h s + j t I 8 s e u P 6 7 m P y + l h u C V 6 v F / 3 9 / b D b 9 A X K 5 / L x j J A p E A h 0 V I B a V F a E z 6 5 v C H I u F M O w + 2 F l b h 1 O j x V u n 0 e F U p k F Q V B i 0 l T 6 X O 6 7 s S w S s J n 5 w A V 7 W A T T A E s c 3 j T 1 s z s K G M x h U 9 C j f E L n y F M 2 c i T h u / 3 a 6 4 t e 2 K w O x N K 9 y m w 8 C C S S X x s X b a 5 h c L Q P S 3 e 3 9 7 T R N o N T I y + 8 M 4 U n v 3 3 2 A A V N Z H f U g Y p Y E G d 7 y 1 j / e E v 5 S d f + 4 T m E I 4 c X Z D I j v R R v f c e F D q H y N D h 2 h G r I Y g 8 4 K i J t M m r x q 9 1 r I Y c R O D B A 3 8 e 4 n x q H i 5 / P j 5 f n k a q I P 1 S p w O c N 7 G q f b C 6 j G h b y P Q q F P P x C J j 7 G k K k B 9 n l g S N 5 l 0 S M / 7 H l N d E Y A i X Q q g / W H G b z 0 2 g m 1 g F 2 2 u k o p o o T k o i M P L w 6 V E X I 1 V H X q U Z 1 c j t R R c 4 j k a 9 W f Q V b S l D v K q y j V z W B O X u e E E w M 0 q 7 h 5 8 N p Y F R H x t w 4 C 9 6 O M f h g V 5 z a y 2 z X x u e p g j / l u Y B S N x y x + q g 8 3 / u 5 R 8 9 6 n B 4 s G o 2 t 3 k F u Y w e D b f X B F j q 7 h m S 9 Y L d d V F T D x b Y a J H 7 t M C b b o P R E p o i + 8 j d R G R V V O 8 g v W h D j c L O U G L E l G w v l 9 f v 1 F T e z s 7 M A V 5 a I Q 0 0 2 c a 8 1 V R I / z l E 7 M D k 1 j n t V k o F i P q / w 9 g t q O 5 i I J y E 4 8 d k f L p t Y b h q z j 6 j 9 t j w A y H D w f Y w B A f C r x P Z 4 l G 4 J k M i J V d 9 b s 2 D R V 9 H 4 b M D 0 q U d B U x K + z J N 0 M c x q N G U Z u 5 e M t G 0 7 2 s U 2 N j j q l h / y j u S w i T i R 0 6 7 i W 6 1 X k k 1 k s P F 5 C + F w / n q y z V 8 f + a O T i C G z P 4 r W / d 6 F 5 z 9 G Q l s + Y E Q 0 3 8 i b Q N 7 g 3 i + O o q L H B p v y W z a J 9 3 3 z L w 3 D s N B S n E Y b 9 s q j k m 5 F M 1 E A U + S R T I i 6 O M U + g w O 1 y 6 4 0 8 h B j G h d M U L A W f y o q I e I Z 2 8 / B U J x 3 T 8 3 j p B o N M B I M M 7 E r K i Q x l 0 W y G / 8 X P v / W X m 7 j y Z + 3 p K Q S 1 y s n e i o q A s e n / m K m s + q g w h 3 2 f F 5 m I D d F c V 0 b K + 5 K J E 9 J n d v Y e l w k x B c 2 J y n z 1 w w 1 9 2 T x e z + H q f / c Z r v 6 L z 9 R t C i T u 9 5 X q R R U Z r N X s C E V C q K 5 E M e w L 7 J J w P 1 i 8 E b i H + v D k 9 l L z n o O R j K X w 1 X u z m L m x g V d + 0 / N s Z O I P a h 4 S T v / I r x e + 1 T 7 g 8 S O U r C i v q 4 y 6 p S R 2 u w 0 u p 0 v 8 H 7 u 6 z o a H u W I O W + t b Q h J N l T 4 z k 8 H 4 z 2 o X E o j W U q 1 0 S R x 5 3 b O C 3 4 N E J B i 8 I L H L x T J u / r m Q 6 T f 6 V M K D U B b t Z I z U 6 Y b 9 X s 2 B A k Q X K / N b o U v H q 1 1 8 J G T i h P R + n z 5 k j H h l u A S v s 7 6 b + G t g O l r C S k w 3 t e e f s H m M j l K l r o I X T o R R x g 4 u j j 1 B Q 9 t B o a Z P e m f 0 b y J y u J 9 0 6 v Q A 0 n F 5 n r H Q 9 7 n M f r m D Z C K F i + 9 O 4 P K v p + V 4 y n H r 8 j z W U 3 W 7 f / d i h t y u Z C p 7 p r 0 8 D Y 4 d o Q i X J Y K K 2 O H s a G Q G Z 9 Q G / A G 4 C x 7 Y m i Y Y p 3 m b o Q k J 6 A c x Q d M g W i F W R D l X U d d f F W l 6 + b / 9 F H / 2 v 3 y p P 1 a P q R K N b G 1 D 3 T b / V 2 k U k c Y S Q j 1 + 7 K z G 8 O C z D b z 0 D / 3 I i W Q 2 n s O 8 a v 7 l P / P l 0 / m D o 3 n 7 + S u M t t 1 a K + F x v H t f v m d F 0 M U e 4 f L V O i 7 F Z A m v T 8 a U q c m O P 4 M B u V P A U o Z c S Y S W X K f Z m 5 x N y / P 5 e 4 V g 4 v w X y n m c t P T g f / t T J / 7 X l y s i A O V x W b v Z o g X v / o s l / P K / X 8 G K K K 7 M W h 2 O c A 1 u 9 G K g Y 4 p K N 7 h s D V z 5 x W k s 3 o s h F d M z M D p x / / N l T F 3 p w c T U 2 K 7 Q 2 w / K R 9 Z / 0 s G Q 5 7 C 8 I 3 T 2 4 D 4 W h + H Y E Y o 1 N m z U 3 2 N 9 S a X + m M F O q 5 n a C k K n W 5 G b 4 v b e C J L P O r S b F Z F P Z F A N 7 S D t n F H O c q 3 p S 3 k d F V l M e Z U 4 y 5 J 3 r 7 U 1 h a 4 q 0 j p X T Q r J V h C w j 6 B o 3 U Z m W 8 N g y K 1 M T 0 e P H c V a R s 5 B Q 5 e M J q g F J / j V y T w C 7 r 2 k Y M F a S B Z 3 Z 8 N H A 9 Q U 8 W w Q q / H 9 U 6 v 4 H m f 7 M 7 g 6 W k Z n D i i z 3 p k V Y Y B l F s x 4 u D j Y n c C s a u X m t 7 H q O F r V a a + o S C U J V C g W U K n K s S r l c W s 5 I 7 6 h W A r + N a Q K e Q x f G 8 C V S x f w 5 n / 0 u t o U 5 6 G Y u X d H v Q / R d 8 m P 1 E 4 B 5 3 8 + i p W v K r i 3 s b e U p R O / l c + l D 9 p z s g f B a A D L M 1 t K I K q W Y f L v / p e z e O n 1 U f X d j g T 5 T t X S E T S O v F 3 o d E A l z R L P u h d 6 7 A i l u e 7 j 5 s I Y P m j 2 X T D D x r I / a 3 t H I U 6 + 6 w b j B H j C f i H Y M K K 2 M 4 i V l / C v / + u z u D p i x R + d c c I Z c i G 7 k B e S r q o e F f G c L u 1 s s i i 9 t p A q 2 6 j U 0 3 C U w u h 7 S a S 2 L J B 0 T Z / I w W h 7 J 5 m I c i O F 7 e o D W Z A e p E W T d o I 9 F t h i i z 0 J n h V 8 j w e b f l X c N h g Q H 0 e 0 i 3 G 5 P F x W W R E M P r A n H m + z 7 E J B / r C 0 n K X k q Z k U q o U a H A E H s k K U R 9 s O V W J x U 9 6 z z 6 s v C 5 q 1 D j G d q z k O R f M g m b X j 3 z + w Y z s 9 j L W s m O L y m N 3 u U M e h X n D K I q / h p Y t n 0 O u q 4 r V R M d f l c Z e 3 h K 8 / n k P P g B O W 2 Q d H G m T H z A 4 2 s e G W w 8 h U L 5 J J 8 a k Z J p R / t A i I b i b 3 e 8 1 K W 6 Y 6 m f f Z j I L C g 5 D b K q j + 5 w Y o h L g B / b R n y f r P / 7 P / 5 n 9 o X v / e M d m T x o A n L N L P q X q 5 8 Z h R 4 h s b q i z + Y 9 0 N J 2 Q Q h U Q O d k 8 r P J q o P p Y 1 U 1 c a h 1 E 9 d R J M 8 N l 6 4 B e f 7 I 9 f H c a p E 0 7 Y 4 Y I l W B H T L g t X t R e W V A m l T A G F r Z J e 6 S k L s Z F 2 i q P t w O 3 1 H i w k P O I / + D E f t 2 M s m h H t 4 F Z p S V y o l V I Z R S 0 m 5 p E d m c w E Y q b G H d 8 l U k J O l p g b j j R n w f I 2 o 1 Q n T E P C 2 K e B 0 p f + j L v P B V f E p U o c e I w c Q S e S c w u 4 I K Q Z C d V V W X 9 M y M Z s / U g 2 A 1 + / D z b N i a W U J h p e 1 6 w B T 1 z I H E C l o v t c D B B p t r q c M w 3 V Z B b D r p D 4 I w k M T o U Q q n l g a W i i m R 1 w R N 1 I F I 5 2 b L h n R 9 M z v Z R D Z E i E W 6 W i u g 4 F I 3 4 U Y y U 5 9 + 1 a 3 v i 9 X D d 3 N h x q U z p s 6 k V y E P K r e b h 6 2 o U 4 i y H p Q + 5 n T X T D s Q q b 0 0 w i e X Z q D 1 T + H R v p m 9 G w y A I X C W u x W V S X G 6 M x h x n U N r a d C N z 9 7 t 0 K 2 l R t Q U 0 E J J i P l x e / i X O l d P 8 p o 7 Q X q 3 m r j Z J 8 u i w y M W v 0 5 i w N 7 M y u I 5 / x I n g u B 7 + 9 T 8 i 1 g U 8 f j s M q J q H d 7 c K Z w T R K j Q Q e L E 2 L X / f 9 N V N R + 0 h 9 L Y l K v 5 A + K J t 4 u u o 9 a N i q c k w d K j 3 I G H v a i Z U v 1 l G 1 e h E 5 a c H t W A 8 u e R L w D d j l i N h x e y 0 p m m 4 H 6 + n z Q q 4 S X i p s i I k U R i 6 X h 5 e T 7 s U U L p f E V P y 7 j / A v b r V b D e / / p + f h n X R i 6 / c J + F 9 v 4 M u F y d 3 0 p g F / T d U V 7 Q f + n q n G D M Z P D m P x 8 T p G J / p h d e r P r 2 S q q O Q r 8 M i 5 T s 2 l E Z w U / 6 d d h i J f y c F j k + / T c X 8 n u B H M 3 n r d n r f f V k I 3 H B s N N S 0 m S s 1 x X y 1 0 l g p 4 t K i c y A 7 J I D + 2 o d W Q m c m h M r g h m s w O n 0 N 3 / k k U a g u W d d h F u 8 S q D 1 X + H X s 8 G E P Z E t U n s s h 2 V F Y 0 M y L 0 o d d 6 r R S D I G 4 t r N o x G / f z A z 0 i D b f F J A o P 2 1 F P i E 5 z B 9 H b M 4 u 1 1 J j 4 F l Z s J B 2 I 7 z i g O Q N d z Z D v E q + M b u N 0 X w 3 h 0 D 3 Y G 3 0 q D S e 7 m F V D y / g b n I 2 g a F E f 4 o 0 H 0 B p e M a W s 8 G 5 X 0 A h m 5 X d 6 x D f J q e Y l X J i Z 5 a x o O / E t z 2 4 i O d 9 A J D q H q H 8 A 4 j 0 h I 9 o g I / 6 r 3 7 0 j I k Z D j 3 8 O B c 8 U b M s p r G x s I L 1 W F W 2 S V 4 1 W B s b C + D 8 / a a 9 z m n S m 4 C 7 5 U T 4 h v p E 9 i m i g s W u S v T Z W F s 3 f X Q N Q 6 / o d o n V i m 9 h Y 3 c T p l 0 8 o L b v 2 0 Q Y 8 A + L P i o b i u S Z c Y V k H z c O v 9 h z l H 8 + H P E O F w h 3 + 7 m Q x o I m m N s z K T r D j F r c d j o J j o 6 F e m 5 p V J o b X M o C S O P x O K z W E R S V a q k s 1 i 5 B 7 F I V q C W V t R b T K W f 2 F A p K J Q Y h c c R t F k a J R u / 5 Y v P o I E d t p I R c 1 n i w w L d i s b d K P W q o 2 L 5 q r 1 T P C D P Y n t 2 z 5 4 Z Y T 9 + D z J Z x 9 f U x p M 4 g J y J P 4 Y M u J 9 a Z k Z R T s s C b 2 p 4 c f 4 t H q m e a t 5 w 9 O C n x 5 S A 8 8 s G L V E d S F g n F y + V v Z b Z c Z D / 6 G v s G a w p w q r H R r e q v i S k 1 M a N F Q d P i 5 G H P 5 D N w u L 1 Y y N 1 G t 1 J F b 8 G N 8 e k R V K 7 s d f i z d F Z P u J S + s 4 h c 5 R Q s w T k C Z 8 u j G K t L V H S T X c x g 6 E 8 L L F y / h d 1 8 X 4 N 1 5 L O / n g d N p x 3 / + d 1 u o O m z 4 n / 7 5 a U S D w a 7 p P l d H y k i t b C B b 3 0 F l 1 Y P p U 7 1 K G 9 F U z S 7 n 4 B v t 7 j 9 3 Q 2 5 d N O m g B x k x H / 1 d s t J Z E q 8 C E v u Q j h k o R g 7 i Q T h 4 F f y B c K a / A p 8 2 C I + l T 8 y 9 + 9 j J z 2 M m l l H + 0 n r 2 P n z 2 H v R 6 p p F t r K A 2 J 9 J T T D Q D j A g S N b H 5 v a 7 e X T I R x t Q O 9 i L n H g k X j g p x N 0 E y 0 d T r B p c Q L 7 e p b 2 h G R t x q s b A X O h 3 X T x b F h y r H 8 a t T B V w 6 c U s k 6 e G H c X G z 1 W / v V G 8 V A 4 H 9 R 6 s 8 S z 3 U d s 6 q I m R E p c s c J B 4 L b i W w 4 r g m J h u l M T v l M h G Y o N m a x b K 6 b m j a n c o D L G f 0 7 Y W 6 z Y P A y S z 8 Q T + 0 b f H B P G 6 c f m 0 Y F U 1 M X v k 8 I + i 2 v R m H F h A t 2 T c N 1 + W / D 2 f k P D a X E n j j p I b X f v U y L r 5 5 E i 7 x 8 b b L V S S y R f z V v 1 5 V Q Z R O + I o p e O T 7 + i p i G Y j g G j 4 b g G / E u 1 v a 7 h G f a j / Q z D N j P a 0 p M h U 2 C 4 p M D F i V x F 8 2 k H i Q 2 o 3 u 7 Q f m S L L s 5 T B 8 7 4 T i q R t R C Z 0 a Y r W H y h R 5 t H k F i 4 k e k Y z 3 M B G 8 J i d Y U y c 1 Z D 2 B 0 B m / L I z W z j 2 J W N w Q / 8 D d r p L 1 C R n 6 o m W / c Z p 1 p X p K + R A E / S V C J 1 2 L Z A Z Y k u F o O r 0 2 p 0 V p K R 0 W v D 1 Z h e a w Y j 2 3 g 9 t z l 7 u 8 e i / 4 H E b h e J m N W X G + 3 4 5 f y g L t J h C Z b X 6 q t 3 u Y + z C Q V N 7 B 1 m J j r l y 2 z P Z m f Y p A f g 4 w E E 1 F 8 5 j N a U K a 7 q c 6 L a x p O i P f s 7 5 7 3 E Y C r 2 B c j j / h 1 M r q O o M B o V N B R b r 0 R g I R z w h C o b D a a F 9 f 2 E G 4 1 4 f 6 Z i + 2 a 1 G x H C x Y L f h w t z S I G x s B p O t L 8 u 4 V D E + M w + f U 4 L Z b 8 E U u A 2 s i i 8 H 7 a 7 C W 9 d 8 c d s n i v U B T X m 8 D N j D Y h 4 2 l 9 o k Z x R 3 9 / K 3 l d C F A G G a k x 9 6 u g V h x z O N / P a e b / h Q m z q B T / P C C G p L d 1 q / v g J P J f b r D o p T f u 8 l n s 1 b x x g R n K r n U S a Z p x k W h W W q Y 6 P 0 M P j E 5 A o 5 B Z a 6 x e y g j V L l V U d / D e k i a I V 1 b c 7 q 3 e S I 8 z R I G J e y a t x l g 2 B 9 c W N R e n M R u 9 O A j a C b Y R H t u P i 6 h W M 3 g 5 P l J R f x c M Q u 3 0 4 3 3 n x z 8 v g Q D B Z R u N Y g 5 1 d S Y h m l k 4 K s 1 B 2 K m X g Y E N 2 I j 3 i L m Y 4 f v 3 X T i V 9 N F 1 E s 1 1 U y f x 9 I q f u c b J 2 J y H A J t + Y r 0 G x m E 4 X G 3 V S n 9 9 / o J s c K c E H J H D S y w 1 G 1 t k d N q v i J + j G 4 G 0 U z c W U 1 g c c G B V H 9 r 2 k U n 3 j w h Q m g l i i y 3 r c w H o Q m 3 k K v X X o c r m Y L / v A 3 J e F Z V R N e z L t F S f k R 6 9 c T l l e w y R r y j l G 9 H B r N P M r N p h E 6 2 N m + r + a r 6 T W z p z O P V k C f R N 9 s P T M 8 6 K B v 9 e w 9 K 1 B u a a C O X O K Z M 9 b m B s j W B X M E m P p P 4 L / Y c J g I n V a C A s P v 0 H 2 I 4 m L H y Q / j c r d 5 r 5 s n p 9 K k Y X u d Q N Q Y m 6 E O Q l N R u L B Q 0 9 p A Y l r d Z O H j A i n R t U Z 7 b X A y y 6 P k 5 6 z d F Y k 5 o c P b m s X o 3 h + h A E K m 1 H X y x p T f / P z P y E D v p v Q u I 2 m c q W l e 5 c 1 U T m Q i u I 3 Z l o j 9 H 2 T n o r + u O r y n a 9 d Z k C R G 3 B X P P U E o Q D T 9 B b Z 0 T I R w q e 7 0 3 t L r r J / G 3 F 0 W A c D O 3 2 N i R Y y L a R X 4 / s x z M Z C F I t K q W Q b E s x H P U Y a + 2 N j 6 J X Q L K s X p 8 c x X r G E D G f 3 C m w X L C o z a v u 5 G J q L o d K H s d u P C K U 9 Y G x A 8 r o u + c D x N T Q 2 J m O s W k 3 M H s N 2 s Y H Z s U c o i p F n S p H E p D K 3 R / V x 2 s y y q K q V r b y s E R 0 A U B t x F o R j J y y M C E M i k P e B P u 6 a 1 0 9 M g w 4 9 h E + R g 9 i u f G 4 X f M K D I 5 r E X s Z C d 2 c 8 l o 9 2 Y 2 s n g g J 6 6 c B T Z n M v D 5 w n K Q H S p x N Z 8 v o J A n W c T 0 m I l j 4 e G a m J C b C P r F 3 r f K 8 2 T h M F O C H Y e K 9 Z h 6 H i N h d N I Z F i Y M M h X k v e a / T K F g W 8 b Q y V 7 x O d w I O M P w 9 9 h w 5 3 4 M + b U q 8 o G o + F B F e G x u L M Z b R D Y a m 1 B D G t H C V t S w B a P x i 0 F s 9 j a n q U e Q h D Q v m I b D d J 1 u P k Y 3 D P p r K j N i x B d U Z C o l S m I K c w v A C J M 3 F J k 8 4 l P S Z 9 J J J i b h a g 7 W o J w B M Q V p K l f F r y T h K m L 6 5 c t 1 D P n O I r 2 S Q D 2 U l P v E m l B z t V q r j k G Z R r a C F e v + 2 R 1 P g z 5 f X d U 4 O R x 2 p E R D D Q / p w o s k 9 P q 8 6 B 9 l B L i O L S G b e L d q b V j F B N + H o 2 2 4 u 2 n H x E h L K D D X b 4 / / d M D 7 f D R 3 c A j 9 W D a 6 n O 7 7 C D N b 7 6 j r / / L v b m A l J k 6 u z Y L / 4 0 9 G c P L S M L b n l + H 3 9 8 L Z 4 0 I + I 9 J T 7 H e 3 V 3 6 o / B L + G O P A M u B Q L 9 m x K O T y i P Q s 2 b Y x f E I 0 m i u v C M a N w q W Z N T i K f d j O z I k 5 E Z W T 6 E Q 2 n c L A S + J 3 V X x w + a z 4 f I H d b x g F s + D l s S V 8 s z y K 8 d w M J i 8 O q e j e m i z 4 x V Q F J y M 2 h H x Z V O o 5 p R W f B g w d 0 5 y w W + s I y U 9 h w Z 9 R u W w E G / i 7 D O e / G 5 j U y T b O 9 N M M s A T d X P J N H 0 k n Q + u + l G j x o P i n j 2 N 5 D I a 2 4 b e O N 5 u D b s J v m U R p Q + y z g Y z q V U g f t x O x l T R m H 9 S R M Y 3 s + b Y w o p a F X E n N 4 b W J N t S / e / v i p x n H z B E 1 e V D + M V p X F y G g i Y 9 W L Y j g E 9 L 5 J 3 w q k 9 w M D h p g 6 J 1 9 z z s 3 i I u x 4 p 5 N X o I b v I d t 8 n Z Q 8 3 i A Z C p V a v i v / q / f Y W k 7 o x Z F T Y 4 c W y N z H Y Q m o 3 D 1 u p C 4 n 4 T d 2 y Q T I Y + Z p R T N L M 1 Z w 6 l L E x i 5 5 M K J 8 y P K b J h 7 b x v 5 b E E N 0 5 q Y H M H w O S c u v 3 M O Q 2 e 8 G J g M Y v r l M S Q / z O P z D a 8 6 g M x v O z f + l X p P j 5 g E N v H v p i 6 N C P F y e P j J h m i G C t 4 Y 0 / T m K n J S u 7 U d O w j 8 X U a W e a W m q d 5 w T E 8 y w E J F 4 i A y E U Z P d I O A B M l k z n t T P q B o I W o f L t B 6 o 6 z I R E x H H X B b x p U g 0 h p i C t Y j q J b y 8 A 3 5 9 e C P a D U i X 9 + U 1 9 X E 7 9 t A O p F D b L G M 7 E Q r F / J 5 g F F L b v 7 S A j E K P M 1 k K m z p m e s M s L q M Q I E c Q p p s 9 K m p d d g v I n Q q 0 E a m l P h Q h H F E O s n E c L w r u p d M P I T s 2 3 c Y j i W h i L + 5 0 d 5 e K u j i K M e T + H p t D d a a n r h Z G l s V Y + 3 g r G 7 7 7 s T 3 V i L r q b d O w C a + G 0 F H V G s e c M 7 f r S Q r + O q T u w h d t u P d 6 b w y O V 8 d K 6 l 9 r y s n H u K z 2 R F U x T l n 6 X Y g 5 M e Z t w b E L E l j / q E + t s Y 8 w / c g t J Y 4 M 9 O D i D U H f D G A Q Q 0 z 1 k x w f R x P 4 d H W 4 f s f B y H 5 u D 1 r 2 y v k s L O d t D h O H J B t E I 5 E o v V D Q W T T x K + z 9 4 r p r f t E 3 C i n n 5 X L Z h C b q + H R Z 5 s o L G e x 9 i C B 0 V f s G I 8 8 f a j / M N w R P 5 B m 3 u K d j q a m 8 n X d f c y z 5 D a A + M 6 H H + 5 d B K f 0 3 1 M r V Z F e y A p Z x Z X Y K i G + H E c p V V Z B r 2 7 g I T L J p X 1 x L E 0 + 4 n / 8 f z 5 B t q B L 5 n / 5 n 1 i R 1 9 5 V 1 4 m w J 4 5 Q / R H 6 b a e U / X z g B p / 8 u r R I J U Z u W J H J u a g G g c z I z L M f t l c 5 5 g 8 + 2 s T E m e C e g 7 t e W M T 9 Z X 0 P j F Y U A w m X R 0 q w i F 9 G 3 P 9 y T h a X Q y X w c n + M U p 1 g C h D 7 f L N 5 P s W o m X B M i 7 o x p 7 8 n i U S z j 6 F Z T j T M y W J / 1 t E 2 7 F b 0 y + m S I q 7 K a z S Z f U S i 9 h i 5 Z S + q 4 n / O V S f Q H 3 u E k G c C u U I S v d M 2 e A I e 9 V h m M w + L m F O R Y S G Z G M 4 8 o F z k y d q s e J 8 l L H x S x 8 W r p 5 H V a r i 1 c k h D l K f E s A g X l r m Q 8 E / u z + L U O V M q G n 9 Y + 0 8 6 F J w k + e W S X U x / O Q / M P Z T T o J I q T A x g M I i + a + d 7 c 0 r h U T o h H V t C E W P R W y I h 9 b 4 O h k 9 l 4 H R f G i M h O 4 o 7 3 e 1 d I r u S U 5 u B B L M l z N k V Z u R W 8 v C O 6 I s l W 1 u X 1 9 n R N x a R R a n b 7 c t J D U + 2 9 m 4 k D g W q c D u L m A y 1 T I G H X 8 0 J G Y d 2 2 1 a x n x 9 n T M V l A U e s p 9 R 9 B A e 2 l R p J b M b P 4 6 x p z y l W Z M 6 g V 3 6 3 f v u T B S u K l W f T U C S o c X K L C V k o Y S e q t Q r m P k / A 7 o 6 L G T y C 2 Z 0 w B q J C p q b Z Z 0 Z 6 I Y P A h B 7 Q Y A S 0 i o L 8 B p 3 8 T N 9 i 3 8 P l h z E M R v r g 6 n f i q 7 U a E r n u e Y J H B b v u c t 4 U s 8 2 Z p P t y s / d F J l G A P 6 y f A / p G N v f h 5 p e B d C m F 6 0 t H N 0 l 7 x H S / J J 9 L Q 9 O Q Q x / O u E Q j 6 t c P w r H K N u 9 E q j C I i H c R S / H X d r O c D V g s M Q z 4 9 X w u V l k a C Z M G M q L O / W O t f S L 6 N Y b J l 6 9 t q f 0 p I r 0 d g 3 / Q 2 N i z q A 3 g 5 W 9 y 6 B E i U q r z v 3 Q 5 j l h 2 b z i Y U e P + 6 H 1 Z a M X d 3 u g 9 g 2 G U a + J b 3 V 5 E e s m i k k d D U V l k o j F o S j G q S A 3 F 8 P 1 a f B R n h E x m j e W x 6 Y M H C N Z / n R A S s B S e A Z G n h b n a t s S Z s q L N H 9 / Y x J m 3 x e T r L 6 G C H I Z 8 P t E z c a V B G f k 0 j h H h D L X M a d a N M Z C T r a + K p m K + o y 4 w N F s F / p 6 w + l 1 9 v q r 4 Y R b d f L V U 5 J y 1 n 5 O j 4 N x A R o S J F V 7 3 G t x W L 2 6 s O N E j x A r 4 b J j 5 e g W R g Y C e a e 4 7 W M i w 8 P R r 8 R q W l 6 r Y L A f l t 7 a O 8 W H g t B B u V 9 B n M g I R 1 G R H w b H W U A Q j f p U q Q 9 P t U 9 D t 1 i r e m d I l u 5 G H x Q P N v a O s d Q 2 B j r o p b m I y A 4 C h 8 X y N C b J l e E q D X T f x 7 t 9 + i L M X T 7 e Z S e 8 9 7 p 7 q o k f U G m J C z c v / K 0 o L c d B A U A 2 0 1 l 9 f y J e w d a + O d H w e k W A Y X t G o o i j g P y m a q N n e 7 D C Y A w 1 H h V l D z f 3 t E h o 9 Q Y S u G Z P r 9 b E 8 P m 1 Y l a c z g 4 L b C k Y U L z 0 n 2 u l E d 2 2 T E 3 O W f l i 1 X E N 8 c w n W o Y K 8 m 1 X 9 9 n Q l h Y B d N / 0 4 0 u b 2 4 h j K 1 Y P 9 X D M O i m S e 6 o t j Z i 2 A Y U s O 4 X o R 4 T F P V 2 I 9 + f Q J F n u f r t H L 8 8 K x J 9 R Q 6 B u 4 7 F m s J F 6 R E 9 N a 1 J p W w Y m e z + V a A + O h V 3 e z J + h Y M + O B x Y g e 6 9 6 B W w Z u z d t w e b K q 9 o u o I b i 5 m a k t i / 8 z i o o 4 r H Y W F g l Y b 7 Q k k s r o 4 0 2 K 8 I D x x F 8 + c Q 9 h b U r d z 0 g d 3 4 M D r T n y R n 9 m C 1 y 0 L K k I 1 K f w + P o m T r 8 6 i G x J F q Y v g v i d L P o v 9 i E R S 8 I X s T c 1 W X u I m J / J K t r D Q K 0 Z c V V w M l R Q b d N I 5 v S y m F L n P H B 7 3 W L e 5 u A V n z M r p G c m u b V y F r d W b f j 5 V E E + g 7 u B L Q F T a 4 j m 7 9 I P n u B + 1 s I D 0 X b n z o k 5 + 3 D X F O w E f 8 d X K y 7 V c e k o O I h Q 3 e A U 0 X g l K D 6 y m I B W p / i c N 8 t I i 8 b 8 v n D s C X U Q p v s + l v 8 3 Y M 3 4 M D L a 3 T / S l y L R W u A M Z J i z A g w i c e r e 6 t o 8 e g b C e v m 9 i R M c k l a t 7 1 0 U L J n g t A m f o y Z k F l P E l K 1 h I C 1 k o k n I F C j D p M r l U 7 j 9 8 S x 6 Q 2 N w O F x w B k v o n 4 h g Z u Y + n I V R w J f C w E i f 6 m B r Q J W l N 6 9 3 w i r k 6 R W y + I V R m 4 N V + C M + n B 1 o K B + O K U d m m I M U s d p 9 R K 0 v Y a P 0 B P 1 O p l Z Z k a z P w l + Z R M m + r T a B z W C A h b V q 1 r o b T 7 5 c w Z n X J o U A Y s a K v 9 k J a i h q P u I o w u C H g K M b l s c S D b h t Q X h S g 3 o N j I C m H Y s A W + A M 3 F b Y m L 5 E z r K h p n I Y I J k I J s Q W l 3 3 K 3 z L v 3 R D j 4 b 1 h Y U p T N o F k P z 5 + T j c y 8 T t y z h T N K 4 N M T N D 1 e o K 4 9 s 5 F D F 4 T z V C v Y v B E V L S u B a d O n U P o Q h z D c p t k S i X S m P s i i 8 e f x e F Z u K 1 e b 8 B W K G H 0 7 g a 0 U h k 1 e e 7 G V A R P x o K o e 0 X r F X X N 0 k k m g m R K P k 6 p 6 x w N l O S x q D O M z v K O h k q Y z a 7 k 5 b X y X o 2 W H 0 Z Q 0 P A 9 n 9 x Z w P R 5 0 e a i d U k m a i I z q M F Y 3 G j A Z D 3 / o P F C E W o g e E 9 O n n 7 i X h p 4 L L d P I V Q b B 8 5 s q k V C U q X W d 5 B b K y J V X V D P I 7 j f Y p x w Z 9 i h y N I 5 Y I 3 g c 6 w e v Y s R t Z i B s t j r 3 G g 0 w 6 Y 1 c G l Y z 3 h O F f a u F t V J q b 4 m 1 y j z 2 3 0 I o 2 L W 6 r b A Z x l G a L z 9 9 U F t Q v k y 1 J i c N t 4 j m u b U z y J w c e N Y v p t 7 J 4 m B h 5 u o u p 1 Y P j + A u r P d D 8 t V L H h z Q o + O 7 Q d m j L P w z l b 2 I 2 S d R t j l Q r G x J d 9 W X x I B Z h e I g E i J t u K E Q j P i 5 Q 1 Y y y F 9 A 7 V p I j K V y Q A J 6 h J f 1 c g f J J 7 b A I h j j h e G U J q l K u Y V G 1 3 q X 7 l U 2 1 K k 0 M T X Y R E h Q V J F h g Z h H S y K F P W r 6 B 9 z t R o 7 b r V Q c j V 9 I L X f O t Q 1 N Y i m i 8 N B P W J B X R N N p p 7 P L A 0 3 a h 1 d Y N m v 4 K s V n S h G 8 0 i j J I T g h n J Z / D P 9 u u 7 o l 8 W / q z W f k 2 1 s o B z T + 2 V k s / r W g A F m J D C s T o 2 Z W c 4 h M O 5 X P l y s 5 z J e s W y h 0 B P C x p n 9 w 8 B U r g x i 3 N u 0 K 9 + t e W / z b w u e Q b e K j n J 7 g c K E m p k 1 U w R N Y m Z R 8 D i 6 L D o x 6 C v x f S K O A X m c A Q / 9 P 3 5 f s y b T M y / a P y 8 i g u r H g B e G U H U x R 2 a 3 3 2 7 e a p k Q F U f 7 L j o T X d k j w m U N o e B Z V 6 k o 3 K B l m r 6 7 r p M o V Z 1 X 6 T d m M O w 7 8 8 0 K R k 4 P i u T O w 2 Z 1 q d Z i d 9 f F 7 b V s 4 / W J o u o E y 2 x j t f F n g t F V i F n r B v S o l x 6 w 4 K I j 2 E W J g Q u C 3 W 1 Z q s 5 s 9 1 y 8 Z U 4 W x T z N 1 b e a c 3 z L 8 D c 3 r e 0 e P X P k q 8 b R 9 1 N Y Z e q z j O C B a i u 8 v 8 3 l H X G r X o i p R 1 n 5 f r q 2 q 2 S Z h a D J 9 x g S f 4 n 7 V 3 J n T U M i P 4 d i r o j e f g 7 u r i n N x F 7 w 7 q a A S t Q e q d c Z n 8 d G K 5 x R t d o c p P B D x w t D q E 4 M + s + p W q j 9 8 u a 4 o A P W 1 h A 0 h s e Z E F k W r d W Y i c C R j S K 3 m t N v i 0 n I Q j O 7 x Y 6 t m X W s r 9 Z V z c s 3 a w 4 x L c u q W x L B N s s s 2 D N Z g 8 q P O i y C Z f h O r D 0 y Q L O T W o A m 0 + S F H p X h X p D F 2 W h U V F 8 M T l 2 s b L e k O q O J z + K H s G M s v 2 M 3 M E u D 0 A n A v n S 6 G Z x 6 k k L F l Z L P s y M f T 6 v v y f F X Y c e 0 m J c l r C y v K M L x u 5 N w B L U X 6 8 p s 4 i 8 m i j n k x e w k P p l 3 4 v r S s 2 V 7 v I h 4 Y Q l l F w 3 S L Y V o P z A Y w R S l w p a Y N 9 N b K F Z z s E W s s P t t s u A 0 I V E R O + F B R E 8 M I u y p q p 7 e T E o 1 F n G p n k F + N 4 G 1 t U J p X j 0 0 5 d r R S T 8 I l a Y Z y G J J A 4 l K H L P f r A u R K O m j y h w t l j N o R N v L 5 H 8 5 3 X r N U U H t c K a v e / W v k R p l B j V m 8 G Q Q H q u u c X L 2 l i Y n 8 R g R b B Q c 8 I w b v 1 m X L h 5 L L 7 Z y F t y Y n c a t 5 a g a 7 / N j i e y Z 8 U I Q a q r 3 E w w y I N E 8 e Q Q n j C f u 6 5 E q m h 4 t M H 1 o T X W Y Z V E h z a 1 y r a y C E U R g K o C A b Q L V w A 6 c b t e u 9 u i / Y M X V U Q t K m w W E T Z 1 p D R R L Q X y x v P 8 C o c / y w a x T C N h d G h t m n 5 G s y 2 Y j B g Y 8 I x g + F V F a i w S t F W t w 2 t 2 7 i / p Z o G 8 4 A x t Z 3 S R O F d n w R r R g P a F M Q A 5 + I 3 n M o D D g M Z t L i A + 3 p n e 9 1 T K t 3 8 z c P f 6 S j b V N e N z G X o 9 F v W 4 5 N o S Z j e H m r / z x 4 t g T a q L n c x X Z 8 z p j c r J a m o H p P Z E L I d X Z i D 9 D Z U 7 L K W c Z P C N s b L L C J i w k j L W i 2 + 8 0 c S h l q z s 1 h G 3 t P f + Y d V 3 N 1 M Q 0 t O 7 u U d F R Z 4 b E d l Y v X q s f 4 l e z h 8 I H T w L q e x D c F F Z / 6 4 v q e x g o p 9 l n v b a 7 o E m 2 c C S E O 7 9 f R D V b g S Z r O N f Y U v s 4 h 2 m 8 / f D F k h M e R w P r y T 7 V h Z f m 6 y d z Y d x Y G F B a t y b f 9 a O Z q N I i L G D M l F m 5 7 M a T 1 X P w i I m 7 7 Q 4 g L 6 S K D o 2 i X M m j U M g 1 o 5 U W h I O 9 y g d l Z y j C C q + 8 x 4 / D R z o M x 3 5 j d y x y A w 5 b A f l y C G v J i 8 1 7 g b M D D z A U m F B Z 4 v 7 J 9 t 4 O 5 k T Y z J w 8 f m J v 7 w d O D G d N F V G u M u V G T E i r h o W F G s b G r d g q 7 O D e i r 4 / d V R w o Z p z v l h H d W H i N n q s Z 0 U z x J B v 7 M C x N g z / 6 N 7 v E 1 + I i 5 9 i h z a c F 1 O s X 0 X 5 9 M B E a T f Y w T 0 v J o 1 + l 2 B R 3 1 w i j w v 9 D l h s C Z S X b Q i M B c B e C 5 Z m k m F y M 4 N Q v 0 + V V z D 6 q G k i z L p s e v 8 Y c e y P A s l E m M l E 0 4 9 k I v Q s c R 3 Z 2 q p q z G K Q i e 2 h u p G J I J k q W V 1 D l H P i I 1 m S a u 9 p f E I P h z 8 t m Q i a a y / 1 t / w V h t r d 1 X N I i 6 Z h e T m 1 l H v Q i 2 R B U 5 n c i V V d w j O q F 5 m I o D y 0 j P y G L u k Z l C B I p l x 9 W 2 m z T j J x Y k Y 3 c O D C s + L r N T s s D T 8 W E g 0 s b P d h 2 R G l C l V k y m / m k c / l 4 d C 4 k d v Y T c c 6 P 9 h 9 S s a P E c e a U P 2 B B 8 1 r 7 R i J L D a v y Q + w a 6 r 5 f b X E v D M X n M 1 N 0 + x C R 3 u o L m D T l / x G E T t b 7 H o k C z p V Q T J v w 9 n + Z 1 u Q f f 6 a E F 0 3 9 7 i R S T P x s y W H c v 6 5 Z x Z 7 X E c q v w B 7 m m U R P l g G s k j W 5 0 U T 6 T m H n D g S X 9 H 3 q a y m n D q v R h N L 3 0 M z 8 N J A Q d U 0 d Q P N u 2 + D t J i q Y Z c d q y m b i m A y + Z i o 9 8 b x 1 c c P R S M J u U Q I X B g q o N c v G m 0 n g L F w 9 8 D H j w 3 H m l D p g h 6 S 5 R 6 U G a d 6 2 v d i 7 O L 3 2 J x 2 O K p B J T n r p T p 8 s m C P A q t Y f Y U Y W 3 5 U k U i t 8 9 W 4 u 6 E v I I 6 G e R q w B N 3 I C u f + S 9 S j V 9 8 y v E z t 5 4 7 7 E f D 3 w 9 m n C R n m 5 B P F n I M b R r N O o l I t q d o p P m a G s 9 G e P d / n K 0 O r d 0 8 C f R 4 2 v E V W x s + n S q r g r h D T A x Q + b Q Q j J 3 t V T z y G 9 v u 8 F l w c 4 O z d E k 7 2 1 P b V m D 8 m H G t C 9 f h n 1 d 9 K r R V p u j K 6 1 7 x g a T a h 2 a z I p u K q Q c d R o Y n 5 Y m 0 w H a m O U I C j R I F r Y x Y x N R v P V I N k 4 N p w C S 8 P t D T d p 8 s u h K a D K m u i A v p J Q 4 h a T 8 n f A d F e I U V o B i / c f U V w s E F Q G 1 e m o I H f L 7 T M P b + r o U z B j c T e s P f z w t 1 1 O w r N I G A l 0 4 q i j o w P I V N M i w m r h 8 2 L j T h y F Z 1 I R h D m x 4 x j f Q S W 4 5 c x u / 2 W + m s g 5 G 7 t + R j Y j c p p N e Q y 7 R 1 G D 0 N + s w B v j 0 V l C L i i r U V r m G 5 m v D p W x L v T h S N p r v u x B t 6 b d e P D O S c W E z a M R p L 4 P N 2 D 1 W 9 2 U H x s g 7 X q F B O z i k q u C q 2 i m 2 h + b R i 9 v S N I N j d c z e 3 H m n 1 K F D w 2 / c b z n M F L 8 C i a R c h X K w 7 8 f t 6 p B I G R L M x x q 8 W y Z k p p E l J p C / h Y n s d 5 V T 9 2 H D t C n V B T 3 O W L W f Q T a O T u E V o z M Z Z g a N y A 0 R g f o l E G R l p l 5 k d C R B M N l U N C f J t k d V 7 l 6 G 1 l t L b u o E y E Z R 9 z 5 u y t p 2 1 4 Z 6 q I U 7 0 H m z f Z I r v f U r t a V J + I x 5 t h F c Z + 4 B 6 B / 2 Q I m U Z Z t Q O 2 e 4 V c D q s y C y v 1 O p y B O t y 5 S T z e 0 Z A t N 9 T Q s c 7 i Q l b i M u z + b T R o N / C I G 6 I i 6 C 7 j 3 N h D 9 R n v i 1 D g G C E D 4 b A D 8 W X d J G X K U t R 6 F i + b J i R e G y u r g W U / R h w / Q k V q e O c E + x X s X S x s q m G g W G 9 l N 1 d y F b C k v L B e A g s G n w b J n R R c J + q o i / l 0 c + 4 l 1 T v g z r q u q V 4 b 1 0 k T d D d w f 1 0 n r R q 3 K d I 6 G t z E W G i v F j P D 6 6 i 3 V c 2 y t J r g B v C N x Z D a H 7 q z Y R f H X 7 / f q T m Q y U X w c E 3 D U H g H + U K v f N 7 e z 2 A N F s M W 3 y V S B Q e + m j + r 0 q z G I i v Q 7 B a U O O 9 G Y H f b k F h q C T c m 0 f q c + m 2 2 9 H q 4 a V O z g p l t 8 m P D s d q H e m u y o D Y k 2 Z t u P 7 x y 4 q u 2 6 R t E b r 0 A d 6 9 z t w O o M c a G A Q Y j T 2 0 / L D 5 a g 2 8 q h c K c h g 3 X R e U H v D W V F K 2 k m 4 H v P 3 G r v S V q K F o 9 5 r y 4 Y i 2 O u x t e 5 I v B I 2 k L 9 h w 3 x l Z 2 g q / m i Z i M l j E V q a t 6 r Z t z 5 9 V j Z j A s T 3 M 0 L w r h 0 4 X u 7 / V d g J 8 b c S e R n 6 m j V M o g V 3 M i c i k h R 5 c 5 k + P y / W 1 q 4 / z L Z g c n Y k o 0 K U l F I c c M E j 6 X W M 4 t 4 P F a 9 w r f F x 3 H h l A 0 8 Z y 2 G g q V 9 o h e J 7 i w O 9 G t T Z a B d G 1 Z T v j + e 0 p b 6 R l Y F 6 P w D X t h 8 V Z Q s i X Q O c d 3 Z s u G x W T L d + N w u H F Z K E b 7 M C J W X s d X i 9 1 n T X W C W s 7 c X v n d q R I + F K 0 1 2 T + L q c C w + j 2 b 1 S e 4 u 9 j a e z N w d e o + Q t o J v C / E N C f p / i F A e c U 9 r p 1 i E g P y 9 b 0 + P x o W 8 Q F h l + 9 S R a b o a G t 7 9 u 5 U Q T W c o f + l M W x o A r c B P p / V 5 1 T 9 k H C w + P 4 D 4 m 0 x 8 3 b J R F W w z 2 U n P 6 c W s n H R i w d r b f e Z L 2 y W w h q k z v s J 9 u m r b 1 q R d + b h j D h g t 3 n 2 k I m Y 7 q v i 5 y c L e E u + I 9 E t e 9 s r p p r z i G H 2 z l 7 l J B M x 4 R 9 W f y k c n t w a V 7 3 5 z B i L Z M D m K P l G 7 L m R i c O t j z L 3 i O B 2 F A m z u N M n P m A Q D x / c V W R i l v n v 5 7 3 q M S M R d y R Y w 8 y 2 H f M x O 8 o 1 1 n 3 p W t i 4 l M R k n x 5 o L 1 z 8 I e B Y E I o H W N u v x s A E r 3 N b H P V Y 8 5 Y O z n x i I 5 F i X F 8 U 5 i I / g u k + R s X s 7 T X 7 b i Q q P Z t V / b L r w y V U G h X 8 7 p E T 7 K V A s u X T B c z c n 8 f j u y 3 y M s / B Y a 1 g r G c Z S 3 E r 3 n v U M r f i D 5 O q 5 9 2 1 y f Z R m A b c 9 u 6 b n k x N O t v X C q 1 / Y D I H 3 7 z m x H Z G P z 0 8 M v T F T k X t 8 l v s + H R G J 9 7 T g H 3 P z T A O 9 5 M d j l U 9 n J 0 M C F l M o c b 7 m 0 7 E 1 9 0 q F / D T 2 R F l 8 r I p J Y n E 7 0 p i 0 f e k 2 X d 9 0 a 8 C K 7 w w 6 k k T m j V r 4 S N M Z 3 / R c C x M v t c n Z N F b / C p E q 0 B t 1 A V T / R + r v 5 P N I W B m M D u a z d 9 Z p s F R J Q 1 r T R F N r c Y O x O 7 F V d 9 r m n n p 4 i b m b 2 a V j + 8 U g r F D a v 9 w n 2 g 9 p u J a h F g z 8 n 3 s m D 6 n m y d r K S v 6 A w V 8 O O P H x a E K G n N b 6 L 3 Q K v X m A u v 2 7 U / L A j t K S 2 U u Q I b Z m 8 k J C G 9 u 4 8 p b r X Z e r M f 6 S B b l f u D P p Y 8 1 3 V s B J 7 M Q f C 8 G Q A h O R 2 R j f Q 6 5 W 5 b f w s + y i r n N Z N l O h N x 1 X B k R v + + J R 5 E k v p T H r Z I + Y c O + + h D D F 6 b b o q H M D n l 7 s q Q i s M Z M r v f l c 8 0 h / x 8 6 v v d G l y G 3 S L J q A m v i 2 D P l Z T 9 k 0 j H Y q o / U x I y G V o H f 2 Y N k K o l C s Q C b 1 Y a V W + u w 9 1 r h C X p U k q t m s a o C R E 6 M Z 9 l B t r o h b + J C K V 1 C f W w L w f C A M q 0 c N i 8 G x m S R 9 G U x M T E G X 8 C n 9 o E q Y M G h F 1 8 l h n H l j A + P b i 6 g W M o j U Q v A s Z K C L 5 d F N C I O + W h 7 7 z p 2 O z U m 6 Z k R z + t T M Z b E 3 D M n 0 B o g k Z j m o 1 J 9 T I + P T 9 o R d D V U K X / i c Q r 3 Y i 6 U t X a T 0 Q A 7 r l 4 d L a u h B c 2 t O Z W t z p G l o + G S k M c p Z r W G y 8 N l 0 R S u 3 Y 1 Y c x a / A f o + V m s B o 0 F N h e k 5 k c I 3 6 M R 8 3 I 6 L 3 h U 5 V i E k y 6 K V x 8 q I h m a x l u j B L 8 Q X J G g V s E z l y 2 W X m o z x 4 w H w / w O M C c 2 y r v E T 8 w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 N a m e = " L a g e t   1 "   G u i d = " d 9 c c 2 2 f 5 - 2 6 8 e - 4 8 8 7 - b f d 6 - 8 e 7 5 7 9 7 8 a d 4 b "   R e v = " 2 "   R e v G u i d = " 9 d 8 5 3 7 2 d - 4 9 1 7 - 4 5 b 8 - a 6 1 2 - 4 d d 6 6 8 0 b f 9 0 8 " 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 N a m e = " K o m m u n e "   V i s i b l e = " t r u e "   D a t a T y p e = " S t r i n g "   M o d e l Q u e r y N a m e = " ' O m r � d e ' [ K o m m u n e ] " & g t ; & l t ; T a b l e   M o d e l N a m e = " O m r � d e "   N a m e I n S o u r c e = " O m r � d e "   V i s i b l e = " t r u e "   L a s t R e f r e s h = " 0 0 0 1 - 0 1 - 0 1 T 0 0 : 0 0 : 0 0 "   / & g t ; & l t ; / G e o C o l u m n & g t ; & l t ; G e o C o l u m n   N a m e = " L a n d "   V i s i b l e = " t r u e "   D a t a T y p e = " S t r i n g "   M o d e l Q u e r y N a m e = " ' O m r � d e ' [ L a n d ] " & g t ; & l t ; T a b l e   M o d e l N a m e = " O m r � d e "   N a m e I n S o u r c e = " O m r � d e "   V i s i b l e = " t r u e "   L a s t R e f r e s h = " 0 0 0 1 - 0 1 - 0 1 T 0 0 : 0 0 : 0 0 "   / & g t ; & l t ; / G e o C o l u m n & g t ; & l t ; / G e o C o l u m n s & g t ; & l t ; A d m i n D i s t r i c t 2   N a m e = " K o m m u n e "   V i s i b l e = " t r u e "   D a t a T y p e = " S t r i n g "   M o d e l Q u e r y N a m e = " ' O m r � d e ' [ K o m m u n e ] " & g t ; & l t ; T a b l e   M o d e l N a m e = " O m r � d e "   N a m e I n S o u r c e = " O m r � d e "   V i s i b l e = " t r u e "   L a s t R e f r e s h = " 0 0 0 1 - 0 1 - 0 1 T 0 0 : 0 0 : 0 0 "   / & g t ; & l t ; / A d m i n D i s t r i c t 2 & g t ; & l t ; C o u n t r y   N a m e = " L a n d "   V i s i b l e = " t r u e "   D a t a T y p e = " S t r i n g "   M o d e l Q u e r y N a m e = " ' O m r � d e ' [ L a n d ] " & g t ; & l t ; T a b l e   M o d e l N a m e = " O m r � d e "   N a m e I n S o u r c e = " O m r � d e "   V i s i b l e = " t r u e "   L a s t R e f r e s h = " 0 0 0 1 - 0 1 - 0 1 T 0 0 : 0 0 : 0 0 "   / & g t ; & l t ; / C o u n t r y & g t ; & l t ; / G e o E n t i t y & g t ; & l t ; M e a s u r e s 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r y & l t ; / G e o M a p p i n g T y p e & g t ; & l t ; G e o M a p p i n g T y p e & g t ; C o u n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r � s e n t a t i o n   1 "   I d = " { D D E 0 1 4 4 C - 8 A 9 7 - 4 A 7 2 - B 8 A 7 - 2 8 7 0 C A D 2 3 F 4 3 } "   T o u r I d = " 5 2 a 3 2 f d 8 - 1 6 6 6 - 4 8 a b - a 6 d 4 - 7 f d e 9 9 7 7 a 3 3 8 "   X m l V e r = " 6 "   M i n X m l V e r = " 3 " > < D e s c r i p t i o n > B e s k r i v   p r � s e n t a t i o n e n   h e r < / D e s c r i p t i o n > < I m a g e > i V B O R w 0 K G g o A A A A N S U h E U g A A A N Q A A A B 1 C A Y A A A A 2 n s 9 T A A A A A X N S R 0 I A r s 4 c 6 Q A A A A R n Q U 1 B A A C x j w v 8 Y Q U A A A A J c E h Z c w A A A 2 A A A A N g A b T C 1 p 0 A A F z 5 S U R B V H h e 7 b 1 X j F z n u i W 2 a l f O q X N u d j O J Q R R J U T q K J 9 3 J 9 1 7 f O Z 5 5 8 4 v h d w M G b M O w B z b 8 Y A O G H 8 e P h m 3 A T / b c P H M 9 4 e g o H g V S p C g x k 5 1 z q p y z v / X v 2 l 2 7 q q s D K e q o K W m J p a 4 c 9 v 7 X l / 4 v W P 7 V 5 + k G f s K x g U U u r 0 8 m Y N c 8 + H j W i e / i 5 L h s D U S 9 N Z z t r 6 I h H 2 C R D 2 3 I l e t / M w u t 4 o E z W o T v R A l j Q 9 O w 2 e 3 N V 7 U j W 7 I g V 7 a g 3 1 9 v 3 m O C v O f 9 6 3 M o b N p R L w P O o T w u v n G 6 + W A 7 i l U L P p l z 4 t e n i s 1 7 W q h W a 6 j X a 7 B a r e q y H 2 b v r G L q w n D z l o 7 0 f B Z 2 n x 3 u X q d + h 3 E g e Y A P Q b V a b V 5 r R 7 1 e R z 5 f g M / n h c 1 m a 9 7 b Q k 6 O y U + E O k Y Y 8 N d w e i C J t U Q A T 3 a 6 L + R v C 6 v W k I V h U e t r q q e K j b Q s V r k v e m c J 4 z / v w c 3 f L m L k N X 3 9 W Y t B V H I N 1 O p V 1 C q A z a n B 7 q 0 j 2 h + G 0 + m E R d N X Z 7 1 W R 7 F Q w v Z a A p m N G i q l K i 7 9 e g L V f A 3 x b 5 I I n P T B 3 e N S z z W j W m v g 5 o o T l 0 f K s H f h S 0 3 e t 1 Q s w i G f Z b P t T y j i z p f 3 c O H q u e a t F h p V + S U a r 8 l i l 6 9 b z l R Q k + / l H m j / P u s f b s E z 7 E Z w 2 q 9 u G 4 K m E 7 U a S V 5 X Z H c 4 7 H L s r K h X 6 2 j U G y J A i j 8 R 6 r j g 5 9 M l 2 G R h b 2 Z L u L M W b N 7 7 h w H X z R t + 0 Y o h O 1 L J t F q A k b 6 w L K j u 4 p w L q l y q I J c q Y G V m E 2 O n B u C P + G C j F u n + E t T K s g i z V T g j j u Y 9 O m Z 3 r E g W N F w Z F c Z 2 g I s 2 t r O N a E / v o Y T 6 / b + 7 j j f / / r X m r c N R j J U R u 5 2 A b 9 y j m B O c 8 u k P C B s y C 1 n 4 x r y w W O X H y G 1 q 7 8 J W U X 6 D C J c C h U t d H g M K 2 w V E r 0 Z g c 1 h 3 N d Z P h P q e 0 e u r 4 + W h M s q N L P I V C 7 5 c i D Y f + c P i Z x M l 2 G 0 F O D Q n b v z N P F 7 9 k x P N R 3 R w U e 1 H s I M g S k a k e P O G g I s 4 e i n c v C U a o w b s Z K 0 Y C s q V D u g m X 1 1 p g s N w / W / m M D k Y R O + r T 3 / 8 i s J l l + k j a I b S L B a l o 7 S U K C U R F s 0 H T V C a q l K F J j / Q I J T p p / 6 E 7 w r R Y g Y U d j w 5 d m s d Y + E q 3 p w s 4 s r U H U U m O X V y I m z f G 5 m I z x a c y J d c i F W f Y P j t K n L p v C I R F 7 W u K W K o l C u y i J 5 O / t 5 e d e A j 8 Z G M l 5 F M t U I N m 5 / v K D N J h H t X M h m I b 8 f U 5 x + K s l 2 R K f E w 1 b z j a J j Z s b W R i S C Z f v v Y h Q 9 m X M i L n / j Z o h M Z 8 Y 9 q Y i q b Q U J l c 9 n m L R 0 / a a j v G L 8 S Z 7 s m P k V s K 4 H + 0 R 6 5 Z 6 + U L z V S c q + G G w s 9 K I i W + j 5 Q r 1 X R Y 1 l F x J W H I 5 K H J d E D T 9 A N u 2 g H h 8 O h t J N O s I r u P x 1 R W 3 2 9 Z h e h s d e c M 7 D z V R z R i 2 J e U u J 0 g E S q y f e y W m 3 K 5 F t N a n D Y L K L V 9 x L s 5 t + s 4 M q f j B x Z k 2 6 K V u y X 9 5 G n 4 7 0 n r q 5 B E Q q B i n x U V Y j k d Y g 5 n r a g P 9 B O F w Y w + D 3 5 / a i l f t J Q 3 y F O i t P P U 5 v L F m F 1 8 F B 3 P 9 F O S x B W O D E S O o I k / o 6 g y a I N R g c x N j a B s G 0 K n o A H X p 8 X H o 9 b L R Z N 0 1 B T C 8 e u F u y t l X Z f a D 8 c R C a i 5 5 W I 8 q 8 6 w Y V O a O L 0 W 5 s 2 4 3 C o 3 p V M C s G E + s P v l n q c U d r v I J B M B L n 3 i + n C r g Y 1 g z E X p 1 h y J B P R S S a C x 8 X s 3 / 1 E q O 8 I j N i N R / T w a y q W U Z G v g 1 A R H 2 p c T M G A q 0 s Y + g + E l Z Q d 2 b I G l 8 u J + G a i b a H U G h Z Y 5 X Y 2 k 8 F v H 9 p x f q D c f O T b w + a 2 Y v O z n e Y t H Y y m M c J H g h x F 4 1 i y g e Y 1 4 d Y p P x L 3 x f Q 7 m F O 7 s A p z m g H L p w K 1 U z q R b t 7 S 8 R O h v g P 8 Y r q I 8 4 M t y T x 2 a h B L N / L N W + 1 I 1 J 6 I N K 7 B p U X U 7 W t j Z e V v f R 8 I u e t C a D G Z Z H U l H l u R z x a a j w B f L D r w u y d O P J q P 4 + f y + x x 7 t 2 G w n L D i / u a z h f v 7 f 9 a D x D 2 d B P R N S C i n y 9 V G 6 o N Q t b S + K x E 5 H 0 I x f j j p 8 6 V v J 8 B 8 w W Z 0 U E B z 8 y d C P W f 0 i 2 Y y R 7 U M W B 3 d W R K 2 n h Q J 3 L 5 o z t m f z r F + X r B b W y K 9 c X k S N 5 c d u P G 3 c 0 r Q T 0 Y q + K M z F V y 5 O I 5 M O q P 8 h k 6 s p m w 4 2 / f s m i t 8 L q i C C g x 8 k F B P g 4 E z r Y V t w O 6 3 o r C 9 1 z c y Y y v n U J v U z w J q T u 6 V E T X o p v B P h H r O u G D S T A Y Y W g 1 P d B H p X V C v 1 H G v s H d x / C G w l m 5 9 x 0 R e w 0 i / A 6 / + 8 Q n c / P N V D A X r a s F Q Y / g D f q T i i T Z S X V 9 y 4 C U x A 7 u Z Z 5 s Z D d v Z o y 2 1 4 O k A 4 r f j K B T y 8 l 7 N O 4 + A 0 c l h p D r M L 6 v D C n e v C 9 s 3 Y s 1 7 9 m J C z H K f 8 4 i 2 Y Q f o P x n + n d O m v 8 d P h H q O u D L a X T o X i y X 4 O j Y 0 9 8 O t 3 8 6 g J i f q + 8 K n 8 0 4 V 2 S J m d + w o V S 0 I n a r u C Z d X x C w z L / i r I y V Z T N 3 N J 6 Y n c b / t M N B k o r m H 3 g a C g e C B 6 U a d I J E 3 5 5 L N W + 1 g O L 1 a q G H n K z 1 w 8 T z w x a I T N 5 a d 6 v j k 8 3 n 9 e w t + I t R z w q l e 0 U L i g 3 R D K p 5 G I N x y m v f D 7 U 8 e 4 u I v J / T Q 0 / c E b i 5 / N O d S T j p J s p S w Y f T k A D Z W N p r P o C a T h W 7 3 y j X 9 e 1 J T p V M p V P M p V E Q b d z M H D w N f Q / O p W q k g M h x F b q G A x M 7 h 7 7 O Z e 9 i 8 B s R X 2 / 0 o M x j 4 8 I 1 4 U M k e H B w 6 K l 4 b L y l / l 5 q p W C j + R K j n C Y c c V G 7 W d u K / + L 8 f 4 t f / 8 w 0 k V 0 t w O A 9 3 1 i 0 V q z z P 8 V Q R J 6 + z g I C r j K F A t S 0 Q 8 m 3 A k D U V 0 p c r T i w m r N g s e L B 9 v / X 7 R s J A T 9 C J f C 4 r R K g i l 8 3 A 4 / P B F / A p W b C 0 t K D u 5 + U o v h C f F 4 / H 5 V o D N r u + 5 x Q 8 6 Y c / Y s X W F + 3 R P z M W k z d Q r G S w m v 5 a 3 b Y 5 9 x 6 4 u Z h V / Q b C 1 e u E x f Y U B / e I C I a C S k M S P x H q W 4 K H 8 Z 0 T J f 2 G C T S R P n g Q R z x b E c l N W 3 t / 8 4 X 7 O 1 / + 9 R J e / s V J d f s w Q l E q / v x k E l e m 7 u H 0 y C x C n p r y f + 6 u P 1 u E 7 T B s Z q x i t r b M W e P 7 U S q X y 2 U h A J N E 6 V + R D D a M j Y 3 L 8 4 u 6 C S e E M s h l S H E z D M J F I u H d 1 x u o 1 C z o e 6 1 H S C U + U I e b k y q u N a 8 J k T Q 9 0 X X w V H D P Z 3 B v b 0 Z M V 8 N i t b n k t y S e L n D C 9 z Q L C N 4 2 7 i N 4 b p P x p L r 9 E 6 G + J Z g J 0 Q 2 a L L D / / Z 9 5 8 V 9 O b u H i r 0 a b 9 + q o N A p I 1 R b U 9 d X 5 d T y 8 v o S r f z q m b h N u e 3 f T k e B i f m u y B J v F B b 8 2 h K A 2 h l S h W a L w H Y A L 8 l U x b c L j N k V 8 A 1 x E X t F K z K L w e D 1 t A o O k c L v d y m m 3 N P 1 B k o v k I 8 r i d x D L C U b J 9 A X a D W 6 7 z o K + 1 6 I o x k q o m z a A g 6 4 h j A Y v q e t h t 3 5 8 I / 0 B F H P t w o 2 p T V P R C n 7 3 p J V d X m i a h l 8 u W n e J w u 9 W K p V 2 S W I G t Q + / P 7 / r x v q 6 M m + 3 t r Z 2 h Q Z f 4 / V 7 1 f W f C P W M o I b f j 0 w G X n n 5 Z Y y N j u y a A w b s F j d m / 9 q B m a 9 X Z B G E c e 6 N y e Y j O l h e s R 8 o a Z k q 8 9 5 j F 6 x w i 4 / j F k J 9 d 6 e R N T 7 c k y 5 E R / H w 5 m L z X n 2 R G R q l 8 / c R J B g v h s Y p l 6 j J 9 O s l 0 T z E w 0 0 r P n k k U l 1 l G 7 R H Q Z e a Z p o B V 4 8 T j Z p o P B O p N I s d 4 6 F X h T Q e d d v t c W N r L a b y 8 M y Y i N Q w 2 d x k J z y j b p 1 E p S x y m Z y 6 T 4 / Y N Q k m f i D J s S 6 a O V m w q P t 4 m 8 T v H x h A K B x G X 1 8 f v F 4 v 7 H Y 7 X G q / T P / + P + X y P Q N G Q l W M 9 2 z B K i f U Y d H r Z 7 r h / i c r e O m t k e a t F m 7 / 2 0 W M / 5 G c J N Q R s e p m n o H 3 Z 1 w q Q / u 4 Y b q n i u L s L E 5 e H p W F 9 3 Q E 5 k I k o e q N O q y y 8 N Z S d k z 0 i K Y W j V e u 1 O B 1 6 7 m C Z s z G b K J Z 9 m q L W q m O S q a i C E Y w y J B 8 m I L N Z 4 d F F v 3 c 2 i Z e + d U p b K a t G A i 0 N K p h W p I Y R H w 7 g d p c H b 2 i / c x k 5 u N 8 L r U P t S x T r C 7 0 5 Z R v Z 6 C T / A b 4 u p 8 0 1 F O A 5 t b b U 2 k M R J + g 0 I g h V 9 9 s P t I d V v 9 e W 5 0 n r K o V E L Z O N c n U k m c f z z m P J Z k I Z m W P X 5 r A n b / q H p o + C J T + R p K t V a 5 H H R l U a 1 X c W b X A J T Z Z N w 1 3 o g u Z C K t T g z P q 0 L V V t Q G b 1 4 r e q 1 G E z w T g m g 6 h n n U g t 5 Z X 2 e E G S G i a a b G d n V 2 T L t I r W u b 1 H h S W 2 0 1 E Q / N S 6 x T z R a R y F a z n d A 1 k X P Y D N d y P X k M 5 b X W c H 3 8 o y 5 o S z K K X M C T H 4 R c B 6 J L H I l 6 g a J l D 0 D o m E r Y q J N q G U w v C e Y B m M p C M p V F z Z K F 5 C g h p J / D 4 1 h I K 8 Q Y u / d F E 8 x k t 0 M R 5 v P 3 d B B W e F 3 5 5 s i i L u I a F h y u Y v j D e v P f p w U X N S t 1 X h k t w m C Q / F z 4 v 8 b y G i K c l W Q 5 a x G a s p a y Y + + g + 3 v r j 0 9 j 4 Z B s D b / b y l C o s x B o Y F o 1 l N 3 0 e N 5 t z Z Q 0 9 m R R 8 4 9 w G a A c 1 D g n 2 y b w b 7 0 y V 8 N G s U y X K 7 r f f S P z g N Z T b n s b 5 o d t 4 d y q j H G w e X 4 e 1 g Z P 9 O y p K 9 u Z k D l 6 t V 2 m L W P w M R j w j u D B U x G B 4 G 0 H / h q q N C V k n U W 2 U U G u U E b C O 7 E u m z v x X l 8 e B 1 E o V S 1 + U c O / T R Z y + M t 6 V T M S T Y 0 4 m K p F 7 G 3 Y x f a w o J P V c u 2 c F M 9 u v c C O 4 u d h J s G w 2 q w I D 1 O D c W O b f t d V V X a P L 4 y T a Y e A e W t U v x z y Z R / b 0 I L Z u t T Z y R 4 I 1 v P + w F Z k j u N l M 8 r I C t x v m 4 0 6 l X U k m 5 j I y r Y y X g / C D J p R m q W M k 8 j X K d T l Z 9 Q z O 9 F V U I I E H i P a 1 B g f y 9 Z 1 d P + h k r 3 6 w x U C B W 4 s I 0 f r V b a L a K C D b O N j E y 4 u 0 o 0 N M + 5 9 I J z N Y n U m i P v Y y z r / Z n U g E F 8 J x N x N k X a v w + b r 4 J h f e n s S X f 7 X c f O T p Y R C J J D E W O K 8 b J p V T t A i d / a H h Y U V c P m Y 2 1 x I F N n a x 7 0 Y L D b 9 n I l R E K d S P 2 9 f n M R + z Y K W 3 D 4 k 7 L R O 1 X 1 v Z D Z 8 b u D h U h l + 0 E / 2 y T r D n h o H X x s s 4 3 V c 9 t M T m B 0 s o n 6 O K q b 7 f q + s 8 4 L H 8 n L p u g K Q R 1 1 N O h E 8 t k s P g 1 q K i x a b U d Z 4 U 7 p E k C j q B j M v N Z o 1 Q L K d h V c y P J w 9 S G D 8 X x a X h i v K P 9 s O X y 0 d L S z o O o J Y i L v 6 D A a z O t b I n n h b 0 N y j 9 W b e 0 u r I K j 8 e j y E Q T y + / S V z 1 v 0 5 c h u R h Z M / B k 0 4 J i Y g W f z W v 4 Z l U 0 j J A p E U v g i w d x u D 1 e + H s 8 s I h 5 v p N r I H w h h O 3 r e i 5 f f 9 Q t v l u T z U 3 Y h A G a X U M p 2 T L j V p I 2 J U C o l X m e W R J / V P w g f a i + w G M E 3 Z t Y 2 L m K l 0 f W 4 L V F Y L e 6 m 4 + 2 Q L / J A q t K p W G l L M 2 7 B 5 t 2 Z S e z x 4 I Z W 2 J v 0 8 c p d q m o P T d Q w a A p o m T g 6 0 8 e Y e r i s M o g I E i 6 d 6 e K q s N P u Z 5 D H S V V t s H 7 X y R Q w 7 w 7 X c S 9 9 + d x 4 R c T i g T P A m o c C j s j E E B B x X c q y y I 2 k k 0 N 8 L k 0 A c t u + r f i 2 4 q P 9 d G s C x O u Z U S C L v j 9 f n y 2 6 F b l 7 J f 6 8 r i 1 4 c S J c B F h r x 6 S Z 1 e j 3 j c j S M Q T C D c 3 k T u x 8 I k Q 8 m I U y a J N J f T S o u E X u r P u w K / E f z w K f n C E 6 v U z c 2 A N D o d T b P I S r J o d I 3 5 9 A 9 A A G 4 N s i f k y J C T 4 3 c z B i 5 k S j C Q w r x k e M P o 8 D C R w 8 / H N y b 2 Z E r f + f B u X / i y q p L A Z n y 4 4 E f W I 9 o y K i S O + H L U a M 7 t f R L B s / P q / W s G 1 / 3 j v 1 s D T w t z M h c e 3 G 0 V J K p p / H 9 3 L 4 t 0 L A X w 4 5 8 M v p / X E V I M g x V Q V M T g x J 2 b 3 z 8 Z y y G X F R 2 7 2 0 W M p h 0 W M A a t b t K N 8 G L V k J 7 Z u x n A 3 o P f 4 Y x D m a f F i n s l 9 M B p + q M j k t v s w 6 L 6 I 8 e C r u 2 Q y S 4 3 l h A 0 P t + y 4 v X Z w I G A k W F X F d J 0 C m D d P R C t K U n c j 0 4 P r i 7 j 4 p + E 9 Z C L e E M 1 3 u q + G k p g p K 0 n r C 0 s m A 6 / + Z h j X / 9 8 l 1 V b s W U A / 6 K 6 Y k e a t r W 5 k o v Y i K d I l O W f 1 i l g K o n m 0 h j r G Z m 1 j E X I N B 2 s 4 1 a N v J L P U x A h s s J T D 5 r V h + 2 5 M 3 d c N P Z c i Y n G U 0 O e r 4 Y O Z / c 3 0 / f C D I V R / Y A Z u Z w x 9 3 l P o 8 5 x t 3 q s j I 2 u e m Q W G r 7 M o h K J 0 9 R 9 Q B 3 O m v y K X l l P a C W 7 4 d Z N g 7 A z E j k H m k 9 y J U j 2 D s n V B k f p F B n 0 L m m t X f z O C m 3 + z h J 3 1 p y + P Y J P N 8 2 I y d w Y L O v H + E 5 d 6 z q 0 V O + r u f t U 9 q t 6 w 7 P G J c i t 6 Z b T R / 4 G E 4 3 c 0 A i D 8 2 3 e x B + n 7 W W T m s 9 j 4 a B u 5 t Y K 6 b I m v l V v O I f / F k i q o / F k k o 3 y p p 8 E P g l B u e w o B 9 7 r Y 3 R 7 R R O 0 h U B 6 P L x Z b Z h 2 1 C r U O Q W J 1 w 8 v D F R V m N S N e m 5 G D 2 7 r v 1 X 3 2 I u 7 8 3 R a u / r q d 0 J 1 w a n 6 E r e 1 9 7 1 5 E s I X y I x E K X L Q / + 2 d T 2 F 5 O 4 P b v 7 z c f P R y s l D U 0 k x H 5 6 4 R B h E Z d f K h Y B c 7 Y P V F D N t Q a m i J Y v k M x 1 o p 7 f V m a d t n 5 P F Y + X k d 2 Q 3 z X i v h g F 0 P w T / o w 8 E 4 v H A N u e I f c 6 L s W h X / C h 9 G f D y L 2 c E U 1 5 V x / b x P r H 2 8 h K 0 T l 6 7 i h f B B e e B / K Z i 1 h s u e 6 S C w n h n w X m / e 2 8 H j b h r F w T Q U c D D x R 9 1 X x 8 Z x L T p Q c p A Z J y M c t a o + E P S G Y w 1 W q a Q i K A + w 9 Y k X n 0 p M 1 t Q A m T h / N p 3 j R g h E H w S W + 5 J W R M i z V A u 7 8 2 w 1 c + i f D K j p 3 E D I l T Q U Y O k E C l U s s e X G q C B 4 v V r t D F T y e 6 q 3 g A / G d D H S 2 / 1 r / Z A v 9 r / e i X q q p t s u 5 5 b w i D l O V e G 5 2 s g x a t e s R B q R Y g r P b y 0 N O N 6 N + z r A D p X g J 9 o A D W r P s 4 4 6 4 C X 2 L 6 6 o H R j e 8 8 B q K Z L J Y Z O G 7 2 p v F G + D e i Z l M B D X T h 0 9 s q F c r I n H E H l R 6 X Q 6 Y + t v A B 7 M u R L 0 N F b Q 4 K p m 2 1 2 N Y v 5 / H 6 K l e t b d 1 G D L V g / e 0 X j Q w + v n 7 e S d c b h d e / b M J 3 P l 4 H l v L + x 8 H a h f P A V n 1 W 9 v b 6 i + 1 C / s A 5 i p 2 s U I 0 M Z d b / p a / o 0 M U 2 5 H 1 v C y + q z C D v p J H N A + r d Y 2 8 P 0 b v U v T B O s D A E k 1 K A 2 u / 2 1 R k I p w R J 4 r b z C p X N 5 E o a o p M + Y 3 u A Y s X m l B D o b t i b l h V 4 M F r a + + 6 y t A r O 5 Z e H N x r m u 3 e Z 2 n g 3 V P A L 0 7 X l M l h y S 2 C j e 8 H Q n G h 1 d G I p C B P X f g s j 9 f + d B r V R h G l R h L F + v 4 5 b y S c y M T m r R 8 W q H V Z 1 H f 5 l 6 f g D r h w 6 7 e z z U f a w a N r D k S Y w Y D B y I i u 5 e m L k l Q R j 9 w X E g H n a O z m O 7 4 2 V t 7 d + y M y i z n Y / U K Y D v O R U 0 L 4 e Q y 1 n + z d a x I S F w Z K y n J h o u 3 Q r 1 o b + o R n 0 I 3 t z 3 X h Y N S + u f t d S D 5 O q 2 E I h f U C K n n 9 f V 9 Y Q t H U 8 7 m S c G h e I U M r / J k W C c K c K 1 6 o p X d y e 0 O j P r s Y 3 m L m h d x s s + v G n X W 7 X B c K u Q f l 0 Q b O 9 X q Q E J + p W G c V 6 e G 4 8 d d L O P E n R f G z n i D X 2 J J 3 a C D f 2 E a h H k O 2 t t 5 8 l o 5 y I w O P 1 g O H R W 8 b 9 k P E Q l z X A v 6 g D 6 / 8 8 g S + / P P V t l o q Y i u 9 / 9 J j E I F p S N 3 C 2 t Q U D A Y Z W Q x M U 6 q J X 8 P c v W q X b A e C H 9 3 B s T 3 o s V c R T S Q R O t M a 1 E C N a 6 C P b c 7 Y 6 6 + J b 8 T 0 s 4 8 H 8 b V 7 A G 4 h n N 1 j x f r n s R e X U E H 3 B j Z T V 9 D v b Z 8 7 9 N W q Q 2 k n 2 t Z v T J b a 0 k c I 1 r p 8 e m c D g 8 E G r k 3 U V I D i 8 k g F V 8 d r Y l q I t B O i 0 d Z m b p / R K + 8 g c K F E T z J j u n m H g C l L Y e u 0 a K o 0 P N a W r V 1 v l H f T n J h P + E M F z T k j u 4 A 9 / q 7 + Z h h f / W 4 W 2 X S r D 3 h E T O q D s L 2 5 p X y n T v A 4 c 9 E G b O J n C Y F O N h J I L h Q w 8 F Y v l p P d u x s F R V g e B L r Q 2 a U s I q d 8 b S T i + j G D K U r V v L 6 e G L j 6 U r Q j Y x S c H k L 0 X g i + m I T i E C 6 f Y w O p g l u d P D N 8 4 u R e G m Y D / r 0 g m T 6 4 l 8 P P z g / g w v D e Z w w G 5 c g 2 a v j t I w e q + 5 v 3 b U j G 0 4 g O + B U B j Y v T E h C J a F F J t U x x M q B x V 9 E E r + O I H / I C o j O d 6 u r f O 4 X 1 + Z j y N Q n u I e 0 H R g 2 d L n 1 h c 7 B A d i G L 7 R t x Z Y 6 p A k M h V T Q g Q k n M u + i E F 9 E p v c C w o t c K P h W Y + r T x 8 R a C p 3 X N d H m k h M W 4 T g s 2 q D G D f l n y Y a Z 5 i x v + J U T c N d U g l O D j L x y h V E S u m k c s q 5 c 9 m 3 / 0 a k I O t K e G r 5 Z t + G y O z T k 0 F M R + J q h 1 7 q 1 r G B 0 I I l b s 7 r 9 M 9 9 A 2 0 F Q u G T M k j o J I T w h r s 0 f b f z E c 2 2 R 1 U f k J 5 8 V u b 4 h w + E M i K I 7 8 2 f 6 K K m v f L 1 T 9 P M A g R W f + 4 s m X x 7 H w + y I q l c q u / 8 Q F n R J f Z O d 2 A p m F n B o e s H 0 9 D k f S r Q a 2 W V 1 W + C Z 8 6 H 0 1 o s w x T f W I 3 w f a / s e S m 7 Q f i h t g 9 G S v l + p q 3 4 n D 1 w b f 7 V P 3 E W 6 R f z M 7 + n N Y r f z 5 Y v t v 4 H A 1 M y 5 3 z L V 6 4 Q j F i N 4 v T l u Q z o U V S Z j + w z D r / H o R s y t x B O x l W N L i y 2 z P I O K s w W W v I 1 t s 4 N Z 8 G b G C Q 0 w R K 7 K l 7 j / 7 / o Y d l k o a r 4 q U Y j u s h 5 t 6 g 3 w D 1 H C 8 8 H M N 0 K T J H 9 D u i s m V s z s 2 f C K m B F / 3 7 x 9 Y c f 3 J F N 5 7 Z M f t B U 5 / 2 F 9 S f x d Q v c v t D d x Y c u z R 7 s 8 b 7 F n H g I A Z 4 + 8 E 8 P W H 8 9 j 6 f B v x O 0 l 1 / I K n A u i 5 F I Z f t A 2 H B / S / 3 q O m H m o u b t z u v 7 n e C V / P / p v p 7 M 3 O c 8 H v R H C c D v e d b L 6 9 r 6 G w m d m 2 K y u F e 2 X c g P + o m T X B g s b 9 s J K y v X j 7 U I z U J P N 1 W d h i 3 2 p N 6 V E r 4 N K Y V d S v P F a y I i R S m A s m W 6 i g I Q S k k W y z O f D L 0 / u f n I U d 4 M k a c 7 1 8 a F Q L 8 j o b 3 G K n X x u v 7 z r H q V R K h X B V D w F T o d q N v 1 z C q 3 / W a r J C k C f s 8 7 2 V t a r p D r x N c s Z i O 4 h G e 0 Q w y I m V f 1 8 s O Z G v 7 L 8 Q f g h g P w f 6 s l y g 3 A j O X 3 + A q 3 8 8 p R + D A 0 B B m U w k V K b 5 Q Z k n x K P b c 5 g 4 M y K m Y n f r Y y N l w b 1 N J z x i Z r 8 2 K g I z W 4 E z 2 P 2 5 B F s R e O 1 Z p E u t P S / u m b G M I 7 l W Q m i o X X M R 9 z Z e Q J O P B V 5 C D 5 1 M d d F G J W G C 1 Y 1 v N j x q k f f 4 m L k s 5 P J a 0 N D k g A k x + N y D y E R J P R N 3 4 f y Y P h i s I e + n 2 Z y I B t 3 y 2 j p K 5 R L i 8 R i C w a A i E 4 l l a C u e d L u v o T Q N N y r Z M H 9 b S M S N 4 V O 9 Z V y e f K i G m J U q e d T E v C O Z + D 0 5 y Y J E D e 1 N g v / B g f t + N P 8 4 w I y l M v m p C W y t H 7 5 X R x K R T L m s 3 v / v I C Q X s C + Z i N 5 A Q 6 U 5 / W y i j H X u M x 1 A J m I 0 c l O R i S Q y G r z w / K Y K Q P 5 x s m v J z 7 m B F 6 y N 2 O m + i k p 8 Z F o Q M x o s V h c a T p H 2 m v 7 j D H u X p F g W 9 c v n / N H Z K v 7 e 2 Y M T N 9 l i i v 5 E s W Z X x P v 1 G W q m K q Z 7 x S S z F V F 0 r C I S 0 T P H K V V J L C K T E Q d V P s s / J K Z J p a Y O / m i 4 p m Y Y B c X c t A i B q i K W A / V J J H Z S c k K t b Z q N + y n m f u I / V P B 8 G K Y W U b H 7 s P L l / l 1 e z a D Q c b k P l j p r S x u Y f j P U v N U d z I J o i N n H 1 K T B X 7 V 8 J k K + H h 5 s t p + H 6 c g 5 2 M U n o y 9 I 8 r B L L E s 4 b P J G 1 i u D C P D c d 8 E L Q y i e j t F m t S Q T V 1 k v w 5 5 v d n u r y Q f t X Z L D 3 I P t y S E J q A z v c u o E 9 z Y m o 1 U V j O A B p q Z h a N u l h R G 1 n 1 J E U C n / o l k M U j C 1 h g 5 2 7 3 A Y X / 1 / e q C B o G m X z W Y U 4 d z V A f X 9 + v r 6 2 8 j E T H P 6 F 6 1 l 9 u N C K m D r G h b v B I 8 d S b V f z z w i v p 5 B t P f w L Y 7 p 3 o r a j K V g N G N u x 6 o m h 5 h B E t U a V g Q 9 D b x 5 o q S i l j y 7 3 F h m r / a V Z i S w E y 8 M o R i Z M i M q v h T 3 m n 4 x X V J l 7 V T n B M O e x C v D e j b E k i z c + Z i h n v X n m L G c t K l Q u x l s Q c V j T n 4 s x L s 7 o S x O L D r W U L c X x H E u 4 5 V / O I Z P / / w R F m e W U a 6 U 4 f F 4 E Q g G V B N I w 8 Q z s C z f y S M n h r O Y 6 A D / G F E f O o F b f 7 n a v H U w a P r R d 0 2 r M T p 7 S V W I 7 T 2 v Z p C 4 f N 2 g r 6 T C 8 J 3 o 8 8 l j H Q W i v H 2 S J S A W m v N 6 L 3 O z 8 D t 9 w Y X F / 7 A 3 f e y F C U p 0 J k F 2 A 9 U z I 1 i U J j T h 2 I C D Y L o I k x 8 J Z i + w n P 0 w c L o C N R c 3 8 K x y U D v B D k i a + G e M 3 D F d i d q J 0 n R l f g O b j 7 O 4 9 o 9 P 7 2 r O T j A y y Y R d A 8 e 1 F 9 9 3 j d H 6 E n o i N k T 7 D t c u P L 6 G R j M H K N a X N p H e L u D 0 l f 1 7 d p B M q W Q S h U I J U X 9 U f F 7 9 9 b z f e C 9 q r U 7 N Z Y D N d z g a t B N c Z w M i Q E d + 0 U p V e i E I x b o l S g g z a o 2 S L H Q 6 l n s X L T P M j f 0 p 2 s 6 / M N U t M T 2 I m 6 / d 0 V A N X R y a X 2 U g G 6 2 A n x Y k 2 J d / v Y J r / 7 Q 9 8 m e A 6 V G d o z 9 3 s h o e s B R C v i 8 j m S P B E s q 2 B S G / T 7 U t S 9 W W 4 L K E s L g 1 i N U f i N 9 1 w r E O 6 0 4 e I d H k b O O l z y H e H y Q A T W w 2 o D R w 6 7 c P 8 c q v u g s v J e y a W x w k Z G 4 h D + + E R w 2 M o x X R 0 9 O j H s 9 m s i I g 6 6 q M 3 o j o m g l G 8 4 / B M J 4 b M 1 Q A S / z k c q o M e 0 B 3 L Q 7 + B c c E n a 2 b M v V l u a w g X V 9 V I z W T t T n V l c j A q K m W 6 c J Q O x H 3 J x N h U W Q i n o V M 9 Y Z u l t L X 8 o y 0 R p x 0 o l u W Q I + v j r d F k 7 I C + E T v j p i S i 3 I C G / B o d K B 5 m i w o N p I 4 P V D q W v L w I q K n 1 4 d 6 o K o m b W Q W W m l J B y E Z T 7 T 5 X h U R T s Z x N k w 7 4 2 8 + X 8 C N R y k U 5 C 8 J V 9 y Q h a 8 a v o T Q 2 9 u r y M P m m 7 w d C o X U b R J v Z X l Z E Z f v w Q v N v 5 b b I J / T P P w k W D n D C f 9 x 5 T f z t S 8 E o T r t W 5 8 2 I p c h O K E v f g t s Y u u 2 p J Z b / B M G G W g m 9 h y S M / Z t w Y J G l W F e T y N b 3 1 D X i e H J P s w / 0 H u B c 8 e d r d / Y z Z S 9 D h h Q Y U + L b t + s J q R k g m 3 Q O q F S l w g r 7 C I I p p U w 0 O Q W 9 0 I M E / Z F A A X A 6 2 J h m E e O 1 m t i b l l k 4 e f 1 R v y h U w H s 3 D o 4 G V l p I b n w + c T q / C a G X t K b 9 H P h 5 3 I 5 b G 9 v I b 4 T V 8 m 1 H L 7 9 6 u n g 7 j A D 7 5 i e o k T N w 9 u G V u N t m n 6 8 8 D 4 7 O 9 w 2 N R V b M r N d t L k 3 O k 1 0 Z t V z L s H O 9 R j C I 0 F V w M g Q 0 w t h 8 h 3 k P 7 F M w q U d H D J 9 V h h + U i e Y M U 7 y y G n Y X f S d z 1 1 P a c g t z 8 F q 0 z B 5 p r v p Z 4 A k L N T j E C r B b Y m K m c o N Q o e a s H E Q X o Q C R Q Z f 2 E f D A K X 7 N 2 s O s S K K C L p q u P v 5 E 1 z 4 2 a l d X y Y 9 n 0 V g s n 0 k K j W O Q R q C z y 3 k i r j z 2 Q x e e m 1 C N F E O k W h 7 j 3 I D x n 2 V X B V 2 7 9 7 H z e D 7 b 2 9 v I x K O 6 N F c e S 3 v Y 4 S R Q R E D W z m n y p 5 4 Y y C N e r k G m 5 9 9 B G 3 q M 4 6 9 h u q 0 W z t x V D L V V a v l w 8 F a J V 3 b r C P b a C + 9 M M C M c W o L g 0 x E J / G Y a D t 9 f g J W u 4 b Z B / P N e / e C p R 5 p M W F J J o I N N h 2 W w K F k u r F 0 8 H b A c U G v t / 2 4 M 4 f v l R H x X / x y R U R 5 L d N + 3 J w h R 9 u E D Z p z J F M q m V I L n B f e d / c / b O L a r 8 / D 5 / e h r 7 9 f m W 7 G 4 + a L A V b c G p r t I E Q i L T I R / M v N f I K v p + b r c R f x z m S W a Z 9 C J k a E 9 d 4 a D p / 4 w O q Z x x i e Z w w M d I L 9 I F K 1 R f G 3 F l R P v P 3 A + i o O A n B b I g h o 7 X O d O s H W z P n 6 t t J O d V O / C T P G p k a Q X N w / Z 4 9 m A u u j 2 B 8 w Y D n 4 8 w w w Q J E q d g / n H z c Y W R L d s v c p T B o 1 f Q l S C / F i C 7 D V c 1 F N 1 e B t k i c e i 6 k p g T T D u M A T O 0 n 0 n b X v 3 u Z l v w i d A S b a G i b e Y T D I Z M D 4 H P p f 1 F Q k k N K Y p c q u u W j g 2 B O K v e u e B x g R 9 F u H R V N V 5 L / 9 H W A b 3 E r z W C 1 7 c 7 U M M L p D c J y N R + t V 2 s l c 5 N i J 0 K i e G N s N L G R E w y J k G l Z E Z v T y M H B w w Y s E Z k k w 7 Y i T 4 s 3 g A q c g 2 d o U v y c e x / b W l u p x 3 v D I Y i 1 X s f X 7 G D Z m N p U 5 Z / g 8 j K B u f u r C 1 L m x I x O E c A T t h 2 o o P s r n 7 H e u C D O 5 2 P O i k 3 z H n l B M N X p e o M 9 D U 0 0 O S f O e 7 s j U 9 9 9 w 5 D l Z T h o R x e 4 n l F q w W m 8 R Y 2 A s o q S q G Q x m M G r H Q k S X J t J X c y r C V x q H F / U U R C u + i O B 2 g R l c j N V 6 F f 0 D / c r U 6 u 3 r g 8 / n U 8 G E u k P O + 3 Q V A 1 P 9 K G + X F X k Y S b v 9 F 3 F 4 z x 2 t k t o M Z r V T S x 2 E e + t 2 z G 8 f T K g 2 G J L V h G N P q I A 4 r q V G q / T 4 2 4 K L 0 W q K C J p B E 0 Q 3 3 + j 8 d p d m u Y q c G C H S Y q p 7 z z Y S x W P p Q d 3 S y u z w + L x Y f d x O A p q f 3 F f S 0 S I m q 4 S 5 V 1 Z t 6 P 3 l O s H 3 v z 7 P U v 0 X E 4 x y m m F 3 6 D 0 j z B c S j d M I S T D 6 M / m N k t J M t / 5 6 D Z d + E 8 H U 2 f 0 3 c f c D N U 9 m t n v + H c G Z y G z i M j 1 o x + b G x m 4 A 5 C B w P l U n j j 2 h m D t l t 7 T P 7 m H a T 1 2 W N f e j D m q G 0 g 0 2 e S / D 4 e f + F T f 0 D G R r a 6 o X R N D K 2 U f d t Y 9 P v s 9 U 2 I X x I E P 2 e w 9 o u c G N Y R 8 c l l a k i p Z J K d 5 u 7 p g D G g 8 3 7 b i z E R O S 3 p A T X x e n X E O m u i G / b 0 1 M w N a J L d W y + H J Z T N b a w R r 2 O M C 3 T 7 c o E s r o y K p M t m r 3 J W j 4 J n x O 9 E I I n / / t H f S f 3 j + b 4 S C w l 9 7 O r Q Q i F 8 O I f d N 9 v b w / 6 x Y h Z p V j b F d j P 4 n D S J W 4 t 1 f Q H 3 t C c W H T V D O D k w N z d U b g L M r v I M G O C r v F o 9 6 R o P + T r M 8 q E h A k m g 0 H R 9 e 4 e Z u r b 6 j X d N r w 1 C z y D O T r W y r j g t E 7 E p / S 0 e r t f n L Y 7 G M l Z c V m e h g z W 2 8 i X l x C r h x H O h 9 D P L O K l f R X 2 M g 9 l G c 2 Z D F u I V V o N R E 5 z m A O H L c 7 m P b F n E U z q n U L v h H z i s d F c + 9 / 7 r 7 4 t / d w 4 y + W c O e j J Z y 8 N o y h q Q F s f r a D 9 Y + 2 E P s 6 e W j T S Q N s 4 N J 7 R U 9 v i p w L Y v v m X p O R Z 5 L f 1 x A E 6 2 t r i l D G h Q G S T t j 9 e w X b s S b U f p u X 3 N S 1 w 6 + y C I L a h B y M Z 4 t 4 M f y t 0 1 U 3 A Q u N u G i o H R W 5 2 w 8 W i w 1 e b U B p o E 4 i 0 z / j I q m i p L Q U o 4 R 8 d 7 Z n 9 o T 2 a r x H m z Z V g G j g 7 U m 2 J N 5 L v E q t I M S 6 g 9 X k S 8 1 7 j j + S 4 i / R J O Y 5 v D Z W U s 1 D z V D t l 8 V X c X d J q + T 9 X / 7 1 A k 6 / O o p X / + k Y L v 5 y H L 1 D P b C 5 r a o n 3 u A 7 f Y i + H F K d X E k W R g T 3 Q 2 6 9 g P 4 3 W o 1 y L F Y L P M N 7 T f 7 x c O s 9 q B k H h 4 b U X 5 5 P Y 9 p 7 J 7 x D H l X C z / 2 n U q q C 9 F z 2 e B P q V E f H I j N U Z E 1 o d V B 0 7 S j g r N u G R S e G G B T q b w 3 7 Z 4 A z L m W g W / C C 5 R 4 B r b 1 z L B M 4 A z 1 6 V o c B Z k + w Z s s M m 7 W G f E X v T 7 G R u o r 1 1 D l 1 f T T w C u a 2 X 1 X X X y S w y a g B 7 j 9 R A / D C U U H c X 1 y f 3 8 T o S d 2 8 M k D h c + s v N v D y P x p B i J 1 Y D g D 7 T b D b E U m y / s E m t q 7 v L V r M z G T U / C c z v P 1 u F O P t 5 7 i z O x b J x A u j e d y H M k L 4 x O b 6 N t b e 3 0 T y U R p L / 2 Y N a T j g D N o R O O E 7 3 o Q y c v i + 7 p i S k W 9 w A r u z b X F / G 1 i b T S d D z U H S D B b o 5 t v B J k V A 2 y 9 8 3 f p e C 0 / E z 8 t U M T z R W j j s J f f Z o l O l I E 2 I Z G S a F I s S j V c t 7 L y K T N G N b J F m i p i 1 F Y t q j f a i g V M 1 u o F + M b E x m 4 L H 2 9 I W 9 7 6 Y w V f / b h F X f j O o M g + O C m q u w Z / 3 w z P o w e p / W B d z M I H t G z H V z c g Z 7 b L 9 I Y e y n B B C H X B 6 j U o F g k M J O P S a h C o V S / h 6 r o q 5 8 T H M D g 9 j d W w I i w m r y l r h 5 d g S i s s n X t B U l x q W l K e a v c 8 I p u c w W p e q L z T v e b 5 g E I T E y o i f Z v h X B B N w m U m R r M 3 L u T i Y b A Z i 3 z h w + n I r A M E 9 m Q 9 n d T + N 1 + k G M P p a E 7 / i 4 Z Z D y B M V w u m P D w Y e w q 6 x z + A R w 7 j H E B Q G + y I T V n 4 o z a n P / + o x R k 7 1 4 d o f T + / x T Q 9 C r V T H + u + 3 1 e w n 3 6 g H w X e H V P C B L Z j 9 0 3 7 V S r k b f G O e P a b i S q K 1 x u 6 K j / f h j F M 1 2 C l W N Y Q j u g 9 W z J d g c f l U Y W q h o i H v d g v 5 W p r 4 2 B I q 7 K m r I s L L I 2 V c G K w g 2 O x 9 R t B n o h 9 F / + m 7 A s P T T g R 2 o 3 W b p U X c X L Y j V 0 v L 5 2 s q M H I Y u F A q o Z X m L R 2 d f i E L H L n p S Y n I q t F 8 s d W 4 c z 1 9 B t m S H T e W u o f 5 X w R w b 6 c b a E J Z n L r Z d e P f P M b k c B j 5 O 0 X E b i d Q K 4 t 5 V R W R J Z K G f h I X f m G r i P j d p B 6 U + H A L i X t J 5 D c K q J a q G H y z V 8 1 + I r z 2 h q r Y V o O v 5 T 3 i d x O o d w l e c F 9 K O X k m j I T r S o C z k p q T E G l B O I Q r A b d O c K Y d M S p 8 O p R W J m s 3 H N v k W B L J P F r / D w s e E o u Y f T O q a S X J x Q 1 X B h h m N g a E z i 7 x u 0 o Y C 3 K o w P 7 f 8 f G 9 W Y x O D s P t a U U O 3 x e p R 2 3 U D Z e G y s r X M P f r P u 4 Y C t a U 2 c o O T 0 Y H 1 U 6 w J 7 k a r 2 n C 4 q M 1 O L 0 2 L N 5 K 4 9 Q b P Q j 3 t O d k q r E 0 s m q Z g 6 c W / z N g 5 b c b G P n 1 A C r 5 K r K L O Y T P t k d I 8 1 s F e P p 0 Y R X P W V Q 3 W 6 Z I U c A R V J Q s 4 2 F y L y N 9 L O n I p w q w O W 0 I h g N d k 5 O P L a H o v P 6 h o c w 4 k V q J + q w q D e E m K 0 0 + J q w a j 5 f q I v H k v 0 I 9 i a W t c b w 8 a E G p k Z F 7 y k p z M R R P U A J / 9 V d b u C r + g B l r K a t a f N 3 A f h Z R b 6 3 N m T + u 6 P X V 8 b I I g E 5 Q G b A f x 1 z M r k x Z A y 8 P l 9 F r E j 5 f / t U S t I Y T Y z + z o 2 f g 8 I r d p 0 W t V E N N t B s T V g 1 s i V 8 V u R C C z a U f 3 + S D F E J N k s X z Q i i P / o V 3 c p r 4 6 H U R b C 5 4 b R W 4 F x + p o k S H r w G r J 4 z z l 8 f g c r K z l b a n Q + 6 x J B T r Z t j m 9 n m C m 6 T U M m F t r 4 3 O Z F O H x S N 0 E H X f 0 E 0 5 m n o s q z B v w D J M z r Q i a q y g N o 5 i I 4 7 N x A h O R H V b n F n q T i 2 A 7 Y 0 Y H n 2 8 j V f + w R i 8 f r 0 G x 4 w X o e x i P / D I 0 X q g S b 4 f 1 O a 0 H C v m O n 6 x 6 F D t t w h W X R t T I z l G 9 N o / + + 5 y E m k W m j v C G q A Z u S V m Y + + 1 q I r 0 e f p b 5 0 J t e Y i t W E 1 W U R U z c / 7 B M i x R C 0 5 c P i u C U F a H V l U b v 6 f 6 2 n 0 v 8 / n 8 U R C q J N o k 1 9 D 3 l k g Q 8 0 Y x t U 6 h v i P W h V 1 F 9 9 K 1 Z f W 3 i q I Q J o W A N g y 9 e F H s c S a y y p J y W v z q d W 4 M Y E O 0 C X 0 9 V T z X q O H r 9 x a g O e o 4 / 9 a k C r t 2 A 5 3 d y j 5 m 3 3 E G u 0 B d n l i B z 6 p r Y T M q 9 S L s m r 6 w m I X P L B Y 7 v P B a B 5 A X n 4 T D u o m 3 B n N w + a 2 4 / p d z u P Z n 3 8 0 U x / R s V g U d O s P l Z r C l c m G 9 i I d 3 5 1 D T r G J i N u B 0 u N E z L V r z 5 F D z W T q Y L W + 0 Q a N f R Y H C S C U D F 7 Q o 7 m 2 0 t N T + n / g 9 g u k 9 h 8 G c M t Q N D H s b J R V O L Q S f h b 4 P d + f 1 + w w w 9 E 7 i G C H 4 g H V U l c G T V C Q e 9 5 r K 9 Q w S t T l 5 v R N h I S S n a z D i l y z v q P 4 V l M L 0 f W 7 9 x T p O v T 2 J y d d P 7 0 s m 4 t h J s C O g z 1 f C h Y m 7 q C C p N J A Z 2 f o K s o 1 l 1 Y 6 A s 4 w 5 + 4 r b G r X m s Y 7 9 d h U j i / q e 3 d c P a 7 j 1 t y u o V P f f 6 / s 2 o A Z i j 4 e D y E R o Y l 9 7 R 8 V 6 q H t x 9 d e n k T t 7 G T 2 v T 6 N v o n 1 w H 8 + V u a c g r 3 8 m w o G B D w p T M 5 m I Y 0 k o 8 w / o h q y Y b y U 5 s Q e B J e P m T V + S x K + N q R P d C T 7 X a W l 3 W F N 1 m o F e p Y m 4 0 c s N Y J Z N G F k Z f m 0 I U V e P a m P 2 r l w y q S w s w 3 U 8 2 H a p / o A H g Q 0 X X x T Q O r 4 6 W s K 5 w a I c g 5 N Y 3 j w j Q q R j E T V a t 7 k A 7 2 3 Y l X 9 U q 1 f w 5 b 9 / g N K 1 M a y M 6 w s 1 E w w g f X Y a Q x c 9 2 F w 9 v H v s 0 4 B B u 5 2 b c f R c P r p P p o k 2 Z Q 8 Q + u z z c R u 2 x X 8 y w P f 7 e L Z 7 2 N 3 s H 5 p x P A l 1 y C Y m Q + Y s A D w Y 7 e + R q 2 3 J / 9 u 1 k w F u 2 D G b 2 Q w S i P t d d n i 6 t h 3 r J O a D D 7 Z w 5 W e j q s / e Y S U n B + n W A b / 4 H s / x r L C X w z M G y Z R 5 8 / M p 8 S P d n D / r V M 7 6 T s 6 u Q v 2 U 0 E b U u Y y 0 + s v o J 4 M V 3 O Z w I Y y d h x a c f m 1 0 T x N J R t I i 4 + N Y / O x o 3 W O P i t S T D H q u H t 4 i z o w B f 7 h 5 T R 9 P Y 5 o N g f f k N z 7 t h v q x J J R x o p 4 H W M B X E 0 P F a + 1 T f l I n S C a G R N X f S h X l S k n l z u V q 2 y p 4 w R q l w 5 D P F e A J i 9 F 4 x A 3 J g 3 7 f O V m M P R 1 l 4 9 8 G 1 B Y n e y o Y D V W V t j F j 7 + 0 G 3 j q R 2 y U 0 u z D x e l k s B j r e h r Y i K K G N P E Q n 9 E V c E 7 / z / I A e n b V a b c g + 8 a o p h t w T 6 s S N J S c u / q N e 3 L / 1 u H n P t w d n 4 e 5 3 C m 5 + c B f L 9 1 e x + t s N l X e X e J T G 6 n s b c I T b 1 8 R k V P + y 5 W c 8 B c e S U P u p 0 6 c F E 0 3 t F p / y n b q B U R 1 q p l R + C + n G k p z 4 E s r l E r K V O I r V 1 O 7 C p 8 n H a Y R G m 7 B O 3 P t o G W f f e D 4 R K + b 4 U c o / L z D C 9 m h b 1 y r 8 P d R W 1 F o 0 c d i r m 3 8 5 U + v 1 y W 2 8 f m I R y Y J 8 d v N 3 s 1 c 8 N R F n F R O 3 V x z K H G d b A q Z L G a l h b m t Y m Y P s R s X 9 O Q M U U p 3 j b M w o W t w o b e p 5 c t 8 W P J e + s f Y y H 2 L x y R q + + N e P c O 6 1 a Y y + N I z h X w / A 4 b c h f D q A 4 V 8 N q B E 6 3 d B t G M B R c C w J R V P j u a C u w V X r U Z r H 6 J t m B u + b n 5 9 D 2 D u A i O O E i v K 4 H B 4 4 r P K 3 M q g e J 4 r 1 B M p C K E u X R F w u G r b 2 M r d a / j b g I t 5 I a 8 9 9 2 8 A A h R U / w 7 x g X h m p y C 8 I q I h c t u R W e 0 k E f U H 2 B n x t a g 4 n e j n I W w 8 Y c V R m N z O S w R v 2 S 2 T d F m E J M / + t / Z h T 4 5 0 b 0 A X T z W X R U n 8 0 j D s f 7 t / E 5 j C Q s D T N N m e L e N L R s C e x I + e t U M F r / + S 0 m k 5 v w L x R 7 P A 7 s P X F 3 l G i T 0 Q I P Q u O J a E 6 u 6 o + C 5 R f R A m Z y 2 F z c x N b W 5 u 7 B O F f k i y d T m N y 8 s R u E 3 8 2 3 y h b k y g 0 t l U z D q M O h l E 9 v 0 h f b t x 2 4 u s P Z 3 H 2 7 a N V 0 H K h d k 7 1 6 w Y O 2 v 5 8 s d 3 x P w q c T 9 F / Y 6 1 D A j P l 5 n 1 Z m I v i m J v B 2 i W W y Y w F b B i O b u B T I e N + o F k d 0 C Z Q w K Y I r z r C o 0 5 o l V w b + e i q 0 g w l + G 0 T J b s I I 0 v b / N 2 n A c P X n O p f e p J E J t v Y 3 R N i r d S T G 2 v o G T m k K 5 Z 8 N 6 W l T I f u 6 E d x L 4 4 l o X j Q u Z g 7 N Y o Z h s + j t I 8 s e u P 6 7 m P y + l h u C V 6 v F / 3 9 / b D b 9 A X K 5 / L x j J A p E A h 0 V I B a V F a E z 6 5 v C H I u F M O w + 2 F l b h 1 O j x V u n 0 e F U p k F Q V B i 0 l T 6 X O 6 7 s S w S s J n 5 w A V 7 W A T T A E s c 3 j T 1 s z s K G M x h U 9 C j f E L n y F M 2 c i T h u / 3 a 6 4 t e 2 K w O x N K 9 y m w 8 C C S S X x s X b a 5 h c L Q P S 3 e 3 9 7 T R N o N T I y + 8 M 4 U n v 3 3 2 A A V N Z H f U g Y p Y E G d 7 y 1 j / e E v 5 S d f + 4 T m E I 4 c X Z D I j v R R v f c e F D q H y N D h 2 h G r I Y g 8 4 K i J t M m r x q 9 1 r I Y c R O D B A 3 8 e 4 n x q H i 5 / P j 5 f n k a q I P 1 S p w O c N 7 G q f b C 6 j G h b y P Q q F P P x C J j 7 G k K k B 9 n l g S N 5 l 0 S M / 7 H l N d E Y A i X Q q g / W H G b z 0 2 g m 1 g F 2 2 u k o p o o T k o i M P L w 6 V E X I 1 V H X q U Z 1 c j t R R c 4 j k a 9 W f Q V b S l D v K q y j V z W B O X u e E E w M 0 q 7 h 5 8 N p Y F R H x t w 4 C 9 6 O M f h g V 5 z a y 2 z X x u e p g j / l u Y B S N x y x + q g 8 3 / u 5 R 8 9 6 n B 4 s G o 2 t 3 k F u Y w e D b f X B F j q 7 h m S 9 Y L d d V F T D x b Y a J H 7 t M C b b o P R E p o i + 8 j d R G R V V O 8 g v W h D j c L O U G L E l G w v l 9 f v 1 F T e z s 7 M A V 5 a I Q 0 0 2 c a 8 1 V R I / z l E 7 M D k 1 j n t V k o F i P q / w 9 g t q O 5 i I J y E 4 8 d k f L p t Y b h q z j 6 j 9 t j w A y H D w f Y w B A f C r x P Z 4 l G 4 J k M i J V d 9 b s 2 D R V 9 H 4 b M D 0 q U d B U x K + z J N 0 M c x q N G U Z u 5 e M t G 0 7 2 s U 2 N j j q l h / y j u S w i T i R 0 6 7 i W 6 1 X k k 1 k s P F 5 C + F w / n q y z V 8 f + a O T i C G z P 4 r W / d 6 F 5 z 9 G Q l s + Y E Q 0 3 8 i b Q N 7 g 3 i + O o q L H B p v y W z a J 9 3 3 z L w 3 D s N B S n E Y b 9 s q j k m 5 F M 1 E A U + S R T I i 6 O M U + g w O 1 y 6 4 0 8 h B j G h d M U L A W f y o q I e I Z 2 8 / B U J x 3 T 8 3 j p B o N M B I M M 7 E r K i Q x l 0 W y G / 8 X P v / W X m 7 j y Z + 3 p K Q S 1 y s n e i o q A s e n / m K m s + q g w h 3 2 f F 5 m I D d F c V 0 b K + 5 K J E 9 J n d v Y e l w k x B c 2 J y n z 1 w w 1 9 2 T x e z + H q f / c Z r v 6 L z 9 R t C i T u 9 5 X q R R U Z r N X s C E V C q K 5 E M e w L 7 J J w P 1 i 8 E b i H + v D k 9 l L z n o O R j K X w 1 X u z m L m x g V d + 0 / N s Z O I P a h 4 S T v / I r x e + 1 T 7 g 8 S O U r C i v q 4 y 6 p S R 2 u w 0 u p 0 v 8 H 7 u 6 z o a H u W I O W + t b Q h J N l T 4 z k 8 H 4 z 2 o X E o j W U q 1 0 S R x 5 3 b O C 3 4 N E J B i 8 I L H L x T J u / r m Q 6 T f 6 V M K D U B b t Z I z U 6 Y b 9 X s 2 B A k Q X K / N b o U v H q 1 1 8 J G T i h P R + n z 5 k j H h l u A S v s 7 6 b + G t g O l r C S k w 3 t e e f s H m M j l K l r o I X T o R R x g 4 u j j 1 B Q 9 t B o a Z P e m f 0 b y J y u J 9 0 6 v Q A 0 n F 5 n r H Q 9 7 n M f r m D Z C K F i + 9 O 4 P K v p + V 4 y n H r 8 j z W U 3 W 7 f / d i h t y u Z C p 7 p r 0 8 D Y 4 d o Q i X J Y K K 2 O H s a G Q G Z 9 Q G / A G 4 C x 7 Y m i Y Y p 3 m b o Q k J 6 A c x Q d M g W i F W R D l X U d d f F W l 6 + b / 9 F H / 2 v 3 y p P 1 a P q R K N b G 1 D 3 T b / V 2 k U k c Y S Q j 1 + 7 K z G 8 O C z D b z 0 D / 3 I i W Q 2 n s O 8 a v 7 l P / P l 0 / m D o 3 n 7 + S u M t t 1 a K + F x v H t f v m d F 0 M U e 4 f L V O i 7 F Z A m v T 8 a U q c m O P 4 M B u V P A U o Z c S Y S W X K f Z m 5 x N y / P 5 e 4 V g 4 v w X y n m c t P T g f / t T J / 7 X l y s i A O V x W b v Z o g X v / o s l / P K / X 8 G K K K 7 M W h 2 O c A 1 u 9 G K g Y 4 p K N 7 h s D V z 5 x W k s 3 o s h F d M z M D p x / / N l T F 3 p w c T U 2 K 7 Q 2 w / K R 9 Z / 0 s G Q 5 7 C 8 I 3 T 2 4 D 4 W h + H Y E Y o 1 N m z U 3 2 N 9 S a X + m M F O q 5 n a C k K n W 5 G b 4 v b e C J L P O r S b F Z F P Z F A N 7 S D t n F H O c q 3 p S 3 k d F V l M e Z U 4 y 5 J 3 r 7 U 1 h a 4 q 0 j p X T Q r J V h C w j 6 B o 3 U Z m W 8 N g y K 1 M T 0 e P H c V a R s 5 B Q 5 e M J q g F J / j V y T w C 7 r 2 k Y M F a S B Z 3 Z 8 N H A 9 Q U 8 W w Q q / H 9 U 6 v 4 H m f 7 M 7 g 6 W k Z n D i i z 3 p k V Y Y B l F s x 4 u D j Y n c C s a u X m t 7 H q O F r V a a + o S C U J V C g W U K n K s S r l c W s 5 I 7 6 h W A r + N a Q K e Q x f G 8 C V S x f w 5 n / 0 u t o U 5 6 G Y u X d H v Q / R d 8 m P 1 E 4 B 5 3 8 + i p W v K r i 3 s b e U p R O / l c + l D 9 p z s g f B a A D L M 1 t K I K q W Y f L v / p e z e O n 1 U f X d j g T 5 T t X S E T S O v F 3 o d E A l z R L P u h d 6 7 A i l u e 7 j 5 s I Y P m j 2 X T D D x r I / a 3 t H I U 6 + 6 w b j B H j C f i H Y M K K 2 M 4 i V l / C v / + u z u D p i x R + d c c I Z c i G 7 k B e S r q o e F f G c L u 1 s s i i 9 t p A q 2 6 j U 0 3 C U w u h 7 S a S 2 L J B 0 T Z / I w W h 7 J 5 m I c i O F 7 e o D W Z A e p E W T d o I 9 F t h i i z 0 J n h V 8 j w e b f l X c N h g Q H 0 e 0 i 3 G 5 P F x W W R E M P r A n H m + z 7 E J B / r C 0 n K X k q Z k U q o U a H A E H s k K U R 9 s O V W J x U 9 6 z z 6 s v C 5 q 1 D j G d q z k O R f M g m b X j 3 z + w Y z s 9 j L W s m O L y m N 3 u U M e h X n D K I q / h p Y t n 0 O u q 4 r V R M d f l c Z e 3 h K 8 / n k P P g B O W 2 Q d H G m T H z A 4 2 s e G W w 8 h U L 5 J J 8 a k Z J p R / t A i I b i b 3 e 8 1 K W 6 Y 6 m f f Z j I L C g 5 D b K q j + 5 w Y o h L g B / b R n y f r P / 7 P / 5 n 9 o X v / e M d m T x o A n L N L P q X q 5 8 Z h R 4 h s b q i z + Y 9 0 N J 2 Q Q h U Q O d k 8 r P J q o P p Y 1 U 1 c a h 1 E 9 d R J M 8 N l 6 4 B e f 7 I 9 f H c a p E 0 7 Y 4 Y I l W B H T L g t X t R e W V A m l T A G F r Z J e 6 S k L s Z F 2 i q P t w O 3 1 H i w k P O I / + D E f t 2 M s m h H t 4 F Z p S V y o l V I Z R S 0 m 5 p E d m c w E Y q b G H d 8 l U k J O l p g b j j R n w f I 2 o 1 Q n T E P C 2 K e B 0 p f + j L v P B V f E p U o c e I w c Q S e S c w u 4 I K Q Z C d V V W X 9 M y M Z s / U g 2 A 1 + / D z b N i a W U J h p e 1 6 w B T 1 z I H E C l o v t c D B B p t r q c M w 3 V Z B b D r p D 4 I w k M T o U Q q n l g a W i i m R 1 w R N 1 I F I 5 2 b L h n R 9 M z v Z R D Z E i E W 6 W i u g 4 F I 3 4 U Y y U 5 9 + 1 a 3 v i 9 X D d 3 N h x q U z p s 6 k V y E P K r e b h 6 2 o U 4 i y H p Q + 5 n T X T D s Q q b 0 0 w i e X Z q D 1 T + H R v p m 9 G w y A I X C W u x W V S X G 6 M x h x n U N r a d C N z 9 7 t 0 K 2 l R t Q U 0 E J J i P l x e / i X O l d P 8 p o 7 Q X q 3 m r j Z J 8 u i w y M W v 0 5 i w N 7 M y u I 5 / x I n g u B 7 + 9 T 8 i 1 g U 8 f j s M q J q H d 7 c K Z w T R K j Q Q e L E 2 L X / f 9 N V N R + 0 h 9 L Y l K v 5 A + K J t 4 u u o 9 a N i q c k w d K j 3 I G H v a i Z U v 1 l G 1 e h E 5 a c H t W A 8 u e R L w D d j l i N h x e y 0 p m m 4 H 6 + n z Q q 4 S X i p s i I k U R i 6 X h 5 e T 7 s U U L p f E V P y 7 j / A v b r V b D e / / p + f h n X R i 6 / c J + F 9 v 4 M u F y d 3 0 p g F / T d U V 7 Q f + n q n G D M Z P D m P x 8 T p G J / p h d e r P r 2 S q q O Q r 8 M i 5 T s 2 l E Z w U / 6 d d h i J f y c F j k + / T c X 8 n u B H M 3 n r d n r f f V k I 3 H B s N N S 0 m S s 1 x X y 1 0 l g p 4 t K i c y A 7 J I D + 2 o d W Q m c m h M r g h m s w O n 0 N 3 / k k U a g u W d d h F u 8 S q D 1 X + H X s 8 G E P Z E t U n s s h 2 V F Y 0 M y L 0 o d d 6 r R S D I G 4 t r N o x G / f z A z 0 i D b f F J A o P 2 1 F P i E 5 z B 9 H b M 4 u 1 1 J j 4 F l Z s J B 2 I 7 z i g O Q N d z Z D v E q + M b u N 0 X w 3 h 0 D 3 Y G 3 0 q D S e 7 m F V D y / g b n I 2 g a F E f 4 o 0 H 0 B p e M a W s 8 G 5 X 0 A h m 5 X d 6 x D f J q e Y l X J i Z 5 a x o O / E t z 2 4 i O d 9 A J D q H q H 8 A 4 j 0 h I 9 o g I / 6 r 3 7 0 j I k Z D j 3 8 O B c 8 U b M s p r G x s I L 1 W F W 2 S V 4 1 W B s b C + D 8 / a a 9 z m n S m 4 C 7 5 U T 4 h v p E 9 i m i g s W u S v T Z W F s 3 f X Q N Q 6 / o d o n V i m 9 h Y 3 c T p l 0 8 o L b v 2 0 Q Y 8 A + L P i o b i u S Z c Y V k H z c O v 9 h z l H 8 + H P E O F w h 3 + 7 m Q x o I m m N s z K T r D j F r c d j o J j o 6 F e m 5 p V J o b X M o C S O P x O K z W E R S V a q k s 1 i 5 B 7 F I V q C W V t R b T K W f 2 F A p K J Q Y h c c R t F k a J R u / 5 Y v P o I E d t p I R c 1 n i w w L d i s b d K P W q o 2 L 5 q r 1 T P C D P Y n t 2 z 5 4 Z Y T 9 + D z J Z x 9 f U x p M 4 g J y J P 4 Y M u J 9 a Z k Z R T s s C b 2 p 4 c f 4 t H q m e a t 5 w 9 O C n x 5 S A 8 8 s G L V E d S F g n F y + V v Z b Z c Z D / 6 G v s G a w p w q r H R r e q v i S k 1 M a N F Q d P i 5 G H P 5 D N w u L 1 Y y N 1 G t 1 J F b 8 G N 8 e k R V K 7 s d f i z d F Z P u J S + s 4 h c 5 R Q s w T k C Z 8 u j G K t L V H S T X c x g 6 E 8 L L F y / h d 1 8 X 4 N 1 5 L O / n g d N p x 3 / + d 1 u o O m z 4 n / 7 5 a U S D w a 7 p P l d H y k i t b C B b 3 0 F l 1 Y P p U 7 1 K G 9 F U z S 7 n 4 B v t 7 j 9 3 Q 2 5 d N O m g B x k x H / 1 d s t J Z E q 8 C E v u Q j h k o R g 7 i Q T h 4 F f y B c K a / A p 8 2 C I + l T 8 y 9 + 9 j J z 2 M m l l H + 0 n r 2 P n z 2 H v R 6 p p F t r K A 2 J 9 J T T D Q D j A g S N b H 5 v a 7 e X T I R x t Q O 9 i L n H g k X j g p x N 0 E y 0 d T r B p c Q L 7 e p b 2 h G R t x q s b A X O h 3 X T x b F h y r H 8 a t T B V w 6 c U s k 6 e G H c X G z 1 W / v V G 8 V A 4 H 9 R 6 s 8 S z 3 U d s 6 q I m R E p c s c J B 4 L b i W w 4 r g m J h u l M T v l M h G Y o N m a x b K 6 b m j a n c o D L G f 0 7 Y W 6 z Y P A y S z 8 Q T + 0 b f H B P G 6 c f m 0 Y F U 1 M X v k 8 I + i 2 v R m H F h A t 2 T c N 1 + W / D 2 f k P D a X E n j j p I b X f v U y L r 5 5 E i 7 x 8 b b L V S S y R f z V v 1 5 V Q Z R O + I o p e O T 7 + i p i G Y j g G j 4 b g G / E u 1 v a 7 h G f a j / Q z D N j P a 0 p M h U 2 C 4 p M D F i V x F 8 2 k H i Q 2 o 3 u 7 Q f m S L L s 5 T B 8 7 4 T i q R t R C Z 0 a Y r W H y h R 5 t H k F i 4 k e k Y z 3 M B G 8 J i d Y U y c 1 Z D 2 B 0 B m / L I z W z j 2 J W N w Q / 8 D d r p L 1 C R n 6 o m W / c Z p 1 p X p K + R A E / S V C J 1 2 L Z A Z Y k u F o O r 0 2 p 0 V p K R 0 W v D 1 Z h e a w Y j 2 3 g 9 t z l 7 u 8 e i / 4 H E b h e J m N W X G + 3 4 5 f y g L t J h C Z b X 6 q t 3 u Y + z C Q V N 7 B 1 m J j r l y 2 z P Z m f Y p A f g 4 w E E 1 F 8 5 j N a U K a 7 q c 6 L a x p O i P f s 7 5 7 3 E Y C r 2 B c j j / h 1 M r q O o M B o V N B R b r 0 R g I R z w h C o b D a a F 9 f 2 E G 4 1 4 f 6 Z i + 2 a 1 G x H C x Y L f h w t z S I G x s B p O t L 8 u 4 V D E + M w + f U 4 L Z b 8 E U u A 2 s i i 8 H 7 a 7 C W 9 d 8 c d s n i v U B T X m 8 D N j D Y h 4 2 l 9 o k Z x R 3 9 / K 3 l d C F A G G a k x 9 6 u g V h x z O N / P a e b / h Q m z q B T / P C C G p L d 1 q / v g J P J f b r D o p T f u 8 l n s 1 b x x g R n K r n U S a Z p x k W h W W q Y 6 P 0 M P j E 5 A o 5 B Z a 6 x e y g j V L l V U d / D e k i a I V 1 b c 7 q 3 e S I 8 z R I G J e y a t x l g 2 B 9 c W N R e n M R u 9 O A j a C b Y R H t u P i 6 h W M 3 g 5 P l J R f x c M Q u 3 0 4 3 3 n x z 8 v g Q D B Z R u N Y g 5 1 d S Y h m l k 4 K s 1 B 2 K m X g Y E N 2 I j 3 i L m Y 4 f v 3 X T i V 9 N F 1 E s 1 1 U y f x 9 I q f u c b J 2 J y H A J t + Y r 0 G x m E 4 X G 3 V S n 9 9 / o J s c K c E H J H D S y w 1 G 1 t k d N q v i J + j G 4 G 0 U z c W U 1 g c c G B V H 9 r 2 k U n 3 j w h Q m g l i i y 3 r c w H o Q m 3 k K v X X o c r m Y L / v A 3 J e F Z V R N e z L t F S f k R 6 9 c T l l e w y R r y j l G 9 H B r N P M r N p h E 6 2 N m + r + a r 6 T W z p z O P V k C f R N 9 s P T M 8 6 K B v 9 e w 9 K 1 B u a a C O X O K Z M 9 b m B s j W B X M E m P p P 4 L / Y c J g I n V a C A s P v 0 H 2 I 4 m L H y Q / j c r d 5 r 5 s n p 9 K k Y X u d Q N Q Y m 6 E O Q l N R u L B Q 0 9 p A Y l r d Z O H j A i n R t U Z 7 b X A y y 6 P k 5 6 z d F Y k 5 o c P b m s X o 3 h + h A E K m 1 H X y x p T f / P z P y E D v p v Q u I 2 m c q W l e 5 c 1 U T m Q i u I 3 Z l o j 9 H 2 T n o r + u O r y n a 9 d Z k C R G 3 B X P P U E o Q D T 9 B b Z 0 T I R w q e 7 0 3 t L r r J / G 3 F 0 W A c D O 3 2 N i R Y y L a R X 4 / s x z M Z C F I t K q W Q b E s x H P U Y a + 2 N j 6 J X Q L K s X p 8 c x X r G E D G f 3 C m w X L C o z a v u 5 G J q L o d K H s d u P C K U 9 Y G x A 8 r o u + c D x N T Q 2 J m O s W k 3 M H s N 2 s Y H Z s U c o i p F n S p H E p D K 3 R / V x 2 s y y q K q V r b y s E R 0 A U B t x F o R j J y y M C E M i k P e B P u 6 a 1 0 9 M g w 4 9 h E + R g 9 i u f G 4 X f M K D I 5 r E X s Z C d 2 c 8 l o 9 2 Y 2 s n g g J 6 6 c B T Z n M v D 5 w n K Q H S p x N Z 8 v o J A n W c T 0 m I l j 4 e G a m J C b C P r F 3 r f K 8 2 T h M F O C H Y e K 9 Z h 6 H i N h d N I Z F i Y M M h X k v e a / T K F g W 8 b Q y V 7 x O d w I O M P w 9 9 h w 5 3 4 M + b U q 8 o G o + F B F e G x u L M Z b R D Y a m 1 B D G t H C V t S w B a P x i 0 F s 9 j a n q U e Q h D Q v m I b D d J 1 u P k Y 3 D P p r K j N i x B d U Z C o l S m I K c w v A C J M 3 F J k 8 4 l P S Z 9 J J J i b h a g 7 W o J w B M Q V p K l f F r y T h K m L 6 5 c t 1 D P n O I r 2 S Q D 2 U l P v E m l B z t V q r j k G Z R r a C F e v + 2 R 1 P g z 5 f X d U 4 O R x 2 p E R D D Q / p w o s k 9 P q 8 6 B 9 l B L i O L S G b e L d q b V j F B N + H o 2 2 4 u 2 n H x E h L K D D X b 4 / / d M D 7 f D R 3 c A j 9 W D a 6 n O 7 7 C D N b 7 6 j r / / L v b m A l J k 6 u z Y L / 4 0 9 G c P L S M L b n l + H 3 9 8 L Z 4 0 I + I 9 J T 7 H e 3 V 3 6 o / B L + G O P A M u B Q L 9 m x K O T y i P Q s 2 b Y x f E I 0 m i u v C M a N w q W Z N T i K f d j O z I k 5 E Z W T 6 E Q 2 n c L A S + J 3 V X x w + a z 4 f I H d b x g F s + D l s S V 8 s z y K 8 d w M J i 8 O q e j e m i z 4 x V Q F J y M 2 h H x Z V O o 5 p R W f B g w d 0 5 y w W + s I y U 9 h w Z 9 R u W w E G / i 7 D O e / G 5 j U y T b O 9 N M M s A T d X P J N H 0 k n Q + u + l G j x o P i n j 2 N 5 D I a 2 4 b e O N 5 u D b s J v m U R p Q + y z g Y z q V U g f t x O x l T R m H 9 S R M Y 3 s + b Y w o p a F X E n N 4 b W J N t S / e / v i p x n H z B E 1 e V D + M V p X F y G g i Y 9 W L Y j g E 9 L 5 J 3 w q k 9 w M D h p g 6 J 1 9 z z s 3 i I u x 4 p 5 N X o I b v I d t 8 n Z Q 8 3 i A Z C p V a v i v / q / f Y W k 7 o x Z F T Y 4 c W y N z H Y Q m o 3 D 1 u p C 4 n 4 T d 2 y Q T I Y + Z p R T N L M 1 Z w 6 l L E x i 5 5 M K J 8 y P K b J h 7 b x v 5 b E E N 0 5 q Y H M H w O S c u v 3 M O Q 2 e 8 G J g M Y v r l M S Q / z O P z D a 8 6 g M x v O z f + l X p P j 5 g E N v H v p i 6 N C P F y e P j J h m i G C t 4 Y 0 / T m K n J S u 7 U d O w j 8 X U a W e a W m q d 5 w T E 8 y w E J F 4 i A y E U Z P d I O A B M l k z n t T P q B o I W o f L t B 6 o 6 z I R E x H H X B b x p U g 0 h p i C t Y j q J b y 8 A 3 5 9 e C P a D U i X 9 + U 1 9 X E 7 9 t A O p F D b L G M 7 E Q r F / J 5 g F F L b v 7 S A j E K P M 1 k K m z p m e s M s L q M Q I E c Q p p s 9 K m p d d g v I n Q q 0 E a m l P h Q h H F E O s n E c L w r u p d M P I T s 2 3 c Y j i W h i L + 5 0 d 5 e K u j i K M e T + H p t D d a a n r h Z G l s V Y + 3 g r G 7 7 7 s T 3 V i L r q b d O w C a + G 0 F H V G s e c M 7 f r S Q r + O q T u w h d t u P d 6 b w y O V 8 d K 6 l 9 r y s n H u K z 2 R F U x T l n 6 X Y g 5 M e Z t w b E L E l j / q E + t s Y 8 w / c g t J Y 4 M 9 O D i D U H f D G A Q Q 0 z 1 k x w f R x P 4 d H W 4 f s f B y H 5 u D 1 r 2 y v k s L O d t D h O H J B t E I 5 E o v V D Q W T T x K + z 9 4 r p r f t E 3 C i n n 5 X L Z h C b q + H R Z 5 s o L G e x 9 i C B 0 V f s G I 8 8 f a j / M N w R P 5 B m 3 u K d j q a m 8 n X d f c y z 5 D a A + M 6 H H + 5 d B K f 0 3 1 M r V Z F e y A p Z x Z X Y K i G + H E c p V V Z B r 2 7 g I T L J p X 1 x L E 0 + 4 n / 8 f z 5 B t q B L 5 n / 5 n 1 i R 1 9 5 V 1 4 m w J 4 5 Q / R H 6 b a e U / X z g B p / 8 u r R I J U Z u W J H J u a g G g c z I z L M f t l c 5 5 g 8 + 2 s T E m e C e g 7 t e W M T 9 Z X 0 P j F Y U A w m X R 0 q w i F 9 G 3 P 9 y T h a X Q y X w c n + M U p 1 g C h D 7 f L N 5 P s W o m X B M i 7 o x p 7 8 n i U S z j 6 F Z T j T M y W J / 1 t E 2 7 F b 0 y + m S I q 7 K a z S Z f U S i 9 h i 5 Z S + q 4 n / O V S f Q H 3 u E k G c C u U I S v d M 2 e A I e 9 V h m M w + L m F O R Y S G Z G M 4 8 o F z k y d q s e J 8 l L H x S x 8 W r p 5 H V a r i 1 c k h D l K f E s A g X l r m Q 8 E / u z + L U O V M q G n 9 Y + 0 8 6 F J w k + e W S X U x / O Q / M P Z T T o J I q T A x g M I i + a + d 7 c 0 r h U T o h H V t C E W P R W y I h 9 b 4 O h k 9 l 4 H R f G i M h O 4 o 7 3 e 1 d I r u S U 5 u B B L M l z N k V Z u R W 8 v C O 6 I s l W 1 u X 1 9 n R N x a R R a n b 7 c t J D U + 2 9 m 4 k D g W q c D u L m A y 1 T I G H X 8 0 J G Y d 2 2 1 a x n x 9 n T M V l A U e s p 9 R 9 B A e 2 l R p J b M b P 4 6 x p z y l W Z M 6 g V 3 6 3 f v u T B S u K l W f T U C S o c X K L C V k o Y S e q t Q r m P k / A 7 o 6 L G T y C 2 Z 0 w B q J C p q b Z Z 0 Z 6 I Y P A h B 7 Q Y A S 0 i o L 8 B p 3 8 T N 9 i 3 8 P l h z E M R v r g 6 n f i q 7 U a E r n u e Y J H B b v u c t 4 U s 8 2 Z p P t y s / d F J l G A P 6 y f A / p G N v f h 5 p e B d C m F 6 0 t H N 0 l 7 x H S / J J 9 L Q 9 O Q Q x / O u E Q j 6 t c P w r H K N u 9 E q j C I i H c R S / H X d r O c D V g s M Q z 4 9 X w u V l k a C Z M G M q L O / W O t f S L 6 N Y b J l 6 9 t q f 0 p I r 0 d g 3 / Q 2 N i z q A 3 g 5 W 9 y 6 B E i U q r z v 3 Q 5 j l h 2 b z i Y U e P + 6 H 1 Z a M X d 3 u g 9 g 2 G U a + J b 3 V 5 E e s m i k k d D U V l k o j F o S j G q S A 3 F 8 P 1 a f B R n h E x m j e W x 6 Y M H C N Z / n R A S s B S e A Z G n h b n a t s S Z s q L N H 9 / Y x J m 3 x e T r L 6 G C H I Z 8 P t E z c a V B G f k 0 j h H h D L X M a d a N M Z C T r a + K p m K + o y 4 w N F s F / p 6 w + l 1 9 v q r 4 Y R b d f L V U 5 J y 1 n 5 O j 4 N x A R o S J F V 7 3 G t x W L 2 6 s O N E j x A r 4 b J j 5 e g W R g Y C e a e 4 7 W M i w 8 P R r 8 R q W l 6 r Y L A f l t 7 a O 8 W H g t B B u V 9 B n M g I R 1 G R H w b H W U A Q j f p U q Q 9 P t U 9 D t 1 i r e m d I l u 5 G H x Q P N v a O s d Q 2 B j r o p b m I y A 4 C h 8 X y N C b J l e E q D X T f x 7 t 9 + i L M X T 7 e Z S e 8 9 7 p 7 q o k f U G m J C z c v / K 0 o L c d B A U A 2 0 1 l 9 f y J e w d a + O d H w e k W A Y X t G o o i j g P y m a q N n e 7 D C Y A w 1 H h V l D z f 3 t E h o 9 Q Y S u G Z P r 9 b E 8 P m 1 Y l a c z g 4 L b C k Y U L z 0 n 2 u l E d 2 2 T E 3 O W f l i 1 X E N 8 c w n W o Y K 8 m 1 X 9 9 n Q l h Y B d N / 0 4 0 u b 2 4 h j K 1 Y P 9 X D M O i m S e 6 o t j Z i 2 A Y U s O 4 X o R 4 T F P V 2 I 9 + f Q J F n u f r t H L 8 8 K x J 9 R Q 6 B u 4 7 F m s J F 6 R E 9 N a 1 J p W w Y m e z + V a A + O h V 3 e z J + h Y M + O B x Y g e 6 9 6 B W w Z u z d t w e b K q 9 o u o I b i 5 m a k t i / 8 z i o o 4 r H Y W F g l Y b 7 Q k k s r o 4 0 2 K 8 I D x x F 8 + c Q 9 h b U r d z 0 g d 3 4 M D r T n y R n 9 m C 1 y 0 L K k I 1 K f w + P o m T r 8 6 i G x J F q Y v g v i d L P o v 9 i E R S 8 I X s T c 1 W X u I m J / J K t r D Q K 0 Z c V V w M l R Q b d N I 5 v S y m F L n P H B 7 3 W L e 5 u A V n z M r p G c m u b V y F r d W b f j 5 V E E + g 7 u B L Q F T a 4 j m 7 9 I P n u B + 1 s I D 0 X b n z o k 5 + 3 D X F O w E f 8 d X K y 7 V c e k o O I h Q 3 e A U 0 X g l K D 6 y m I B W p / i c N 8 t I i 8 b 8 v n D s C X U Q p v s + l v 8 3 Y M 3 4 M D L a 3 T / S l y L R W u A M Z J i z A g w i c e r e 6 t o 8 e g b C e v m 9 i R M c k l a t 7 1 0 U L J n g t A m f o y Z k F l P E l K 1 h I C 1 k o k n I F C j D p M r l U 7 j 9 8 S x 6 Q 2 N w O F x w B k v o n 4 h g Z u Y + n I V R w J f C w E i f 6 m B r Q J W l N 6 9 3 w i r k 6 R W y + I V R m 4 N V + C M + n B 1 o K B + O K U d m m I M U s d p 9 R K 0 v Y a P 0 B P 1 O p l Z Z k a z P w l + Z R M m + r T a B z W C A h b V q 1 r o b T 7 5 c w Z n X J o U A Y s a K v 9 k J a i h q P u I o w u C H g K M b l s c S D b h t Q X h S g 3 o N j I C m H Y s A W + A M 3 F b Y m L 5 E z r K h p n I Y I J k I J s Q W l 3 3 K 3 z L v 3 R D j 4 b 1 h Y U p T N o F k P z 5 + T j c y 8 T t y z h T N K 4 N M T N D 1 e o K 4 9 s 5 F D F 4 T z V C v Y v B E V L S u B a d O n U P o Q h z D c p t k S i X S m P s i i 8 e f x e F Z u K 1 e b 8 B W K G H 0 7 g a 0 U h k 1 e e 7 G V A R P x o K o e 0 X r F X X N 0 k k m g m R K P k 6 p 6 x w N l O S x q D O M z v K O h k q Y z a 7 k 5 b X y X o 2 W H 0 Z Q 0 P A 9 n 9 x Z w P R 5 0 e a i d U k m a i I z q M F Y 3 G j A Z D 3 / o P F C E W o g e E 9 O n n 7 i X h p 4 L L d P I V Q b B 8 5 s q k V C U q X W d 5 B b K y J V X V D P I 7 j f Y p x w Z 9 i h y N I 5 Y I 3 g c 6 w e v Y s R t Z i B s t j r 3 G g 0 w 6 Y 1 c G l Y z 3 h O F f a u F t V J q b 4 m 1 y j z 2 3 0 I o 2 L W 6 r b A Z x l G a L z 9 9 U F t Q v k y 1 J i c N t 4 j m u b U z y J w c e N Y v p t 7 J 4 m B h 5 u o u p 1 Y P j + A u r P d D 8 t V L H h z Q o + O 7 Q d m j L P w z l b 2 I 2 S d R t j l Q r G x J d 9 W X x I B Z h e I g E i J t u K E Q j P i 5 Q 1 Y y y F 9 A 7 V p I j K V y Q A J 6 h J f 1 c g f J J 7 b A I h j j h e G U J q l K u Y V G 1 3 q X 7 l U 2 1 K k 0 M T X Y R E h Q V J F h g Z h H S y K F P W r 6 B 9 z t R o 7 b r V Q c j V 9 I L X f O t Q 1 N Y i m i 8 N B P W J B X R N N p p 7 P L A 0 3 a h 1 d Y N m v 4 K s V n S h G 8 0 i j J I T g h n J Z / D P 9 u u 7 o l 8 W / q z W f k 2 1 s o B z T + 2 V k s / r W g A F m J D C s T o 2 Z W c 4 h M O 5 X P l y s 5 z J e s W y h 0 B P C x p n 9 w 8 B U r g x i 3 N u 0 K 9 + t e W / z b w u e Q b e K j n J 7 g c K E m p k 1 U w R N Y m Z R 8 D i 6 L D o x 6 C v x f S K O A X m c A Q / 9 P 3 5 f s y b T M y / a P y 8 i g u r H g B e G U H U x R 2 a 3 3 2 7 e a p k Q F U f 7 L j o T X d k j w m U N o e B Z V 6 k o 3 K B l m r 6 7 r p M o V Z 1 X 6 T d m M O w 7 8 8 0 K R k 4 P i u T O w 2 Z 1 q d Z i d 9 f F 7 b V s 4 / W J o u o E y 2 x j t f F n g t F V i F n r B v S o l x 6 w 4 K I j 2 E W J g Q u C 3 W 1 Z q s 5 s 9 1 y 8 Z U 4 W x T z N 1 b e a c 3 z L 8 D c 3 r e 0 e P X P k q 8 b R 9 1 N Y Z e q z j O C B a i u 8 v 8 3 l H X G r X o i p R 1 n 5 f r q 2 q 2 S Z h a D J 9 x g S f 4 n 7 V 3 J n T U M i P 4 d i r o j e f g 7 u r i n N x F 7 w 7 q a A S t Q e q d c Z n 8 d G K 5 x R t d o c p P B D x w t D q E 4 M + s + p W q j 9 8 u a 4 o A P W 1 h A 0 h s e Z E F k W r d W Y i c C R j S K 3 m t N v i 0 n I Q j O 7 x Y 6 t m X W s r 9 Z V z c s 3 a w 4 x L c u q W x L B N s s s 2 D N Z g 8 q P O i y C Z f h O r D 0 y Q L O T W o A m 0 + S F H p X h X p D F 2 W h U V F 8 M T l 2 s b L e k O q O J z + K H s G M s v 2 M 3 M E u D 0 A n A v n S 6 G Z x 6 k k L F l Z L P s y M f T 6 v v y f F X Y c e 0 m J c l r C y v K M L x u 5 N w B L U X 6 8 p s 4 i 8 m i j n k x e w k P p l 3 4 v r S s 2 V 7 v I h 4 Y Q l l F w 3 S L Y V o P z A Y w R S l w p a Y N 9 N b K F Z z s E W s s P t t s u A 0 I V E R O + F B R E 8 M I u y p q p 7 e T E o 1 F n G p n k F + N 4 G 1 t U J p X j 0 0 5 d r R S T 8 I l a Y Z y G J J A 4 l K H L P f r A u R K O m j y h w t l j N o R N v L 5 H 8 5 3 X r N U U H t c K a v e / W v k R p l B j V m 8 G Q Q H q u u c X L 2 l i Y n 8 R g R b B Q c 8 I w b v 1 m X L h 5 L L 7 Z y F t y Y n c a t 5 a g a 7 / N j i e y Z 8 U I Q a q r 3 E w w y I N E 8 e Q Q n j C f u 6 5 E q m h 4 t M H 1 o T X W Y Z V E h z a 1 y r a y C E U R g K o C A b Q L V w A 6 c b t e u 9 u i / Y M X V U Q t K m w W E T Z 1 p D R R L Q X y x v P 8 C o c / y w a x T C N h d G h t m n 5 G s y 2 Y j B g Y 8 I x g + F V F a i w S t F W t w 2 t 2 7 i / p Z o G 8 4 A x t Z 3 S R O F d n w R r R g P a F M Q A 5 + I 3 n M o D D g M Z t L i A + 3 p n e 9 1 T K t 3 8 z c P f 6 S j b V N e N z G X o 9 F v W 4 5 N o S Z j e H m r / z x 4 t g T a q L n c x X Z 8 z p j c r J a m o H p P Z E L I d X Z i D 9 D Z U 7 L K W c Z P C N s b L L C J i w k j L W i 2 + 8 0 c S h l q z s 1 h G 3 t P f + Y d V 3 N 1 M Q 0 t O 7 u U d F R Z 4 b E d l Y v X q s f 4 l e z h 8 I H T w L q e x D c F F Z / 6 4 v q e x g o p 9 l n v b a 7 o E m 2 c C S E O 7 9 f R D V b g S Z r O N f Y U v s 4 h 2 m 8 / f D F k h M e R w P r y T 7 V h Z f m 6 y d z Y d x Y G F B a t y b f 9 a O Z q N I i L G D M l F m 5 7 M a T 1 X P w i I m 7 7 Q 4 g L 6 S K D o 2 i X M m j U M g 1 o 5 U W h I O 9 y g d l Z y j C C q + 8 x 4 / D R z o M x 3 5 j d y x y A w 5 b A f l y C G v J i 8 1 7 g b M D D z A U m F B Z 4 v 7 J 9 t 4 O 5 k T Y z J w 8 f m J v 7 w d O D G d N F V G u M u V G T E i r h o W F G s b G r d g q 7 O D e i r 4 / d V R w o Z p z v l h H d W H i N n q s Z 0 U z x J B v 7 M C x N g z / 6 N 7 v E 1 + I i 5 9 i h z a c F 1 O s X 0 X 5 9 M B E a T f Y w T 0 v J o 1 + l 2 B R 3 1 w i j w v 9 D l h s C Z S X b Q i M B c B e C 5 Z m k m F y M 4 N Q v 0 + V V z D 6 q G k i z L p s e v 8 Y c e y P A s l E m M l E 0 4 9 k I v Q s c R 3 Z 2 q p q z G K Q i e 2 h u p G J I J k q W V 1 D l H P i I 1 m S a u 9 p f E I P h z 8 t m Q i a a y / 1 t / w V h t r d 1 X N I i 6 Z h e T m 1 l H v Q i 2 R B U 5 n c i V V d w j O q F 5 m I o D y 0 j P y G L u k Z l C B I p l x 9 W 2 m z T j J x Y k Y 3 c O D C s + L r N T s s D T 8 W E g 0 s b P d h 2 R G l C l V k y m / m k c / l 4 d C 4 k d v Y T c c 6 P 9 h 9 S s a P E c e a U P 2 B B 8 1 r 7 R i J L D a v y Q + w a 6 r 5 f b X E v D M X n M 1 N 0 + x C R 3 u o L m D T l / x G E T t b 7 H o k C z p V Q T J v w 9 n + Z 1 u Q f f 6 a E F 0 3 9 7 i R S T P x s y W H c v 6 5 Z x Z 7 X E c q v w B 7 m m U R P l g G s k j W 5 0 U T 6 T m H n D g S X 9 H 3 q a y m n D q v R h N L 3 0 M z 8 N J A Q d U 0 d Q P N u 2 + D t J i q Y Z c d q y m b i m A y + Z i o 9 8 b x 1 c c P R S M J u U Q I X B g q o N c v G m 0 n g L F w 9 8 D H j w 3 H m l D p g h 6 S 5 R 6 U G a d 6 2 v d i 7 O L 3 2 J x 2 O K p B J T n r p T p 8 s m C P A q t Y f Y U Y W 3 5 U k U i t 8 9 W 4 u 6 E v I I 6 G e R q w B N 3 I C u f + S 9 S j V 9 8 y v E z t 5 4 7 7 E f D 3 w 9 m n C R n m 5 B P F n I M b R r N O o l I t q d o p P m a G s 9 G e P d / n K 0 O r d 0 8 C f R 4 2 v E V W x s + n S q r g r h D T A x Q + b Q Q j J 3 t V T z y G 9 v u 8 F l w c 4 O z d E k 7 2 1 P b V m D 8 m H G t C 9 f h n 1 d 9 K r R V p u j K 6 1 7 x g a T a h 2 a z I p u K q Q c d R o Y n 5 Y m 0 w H a m O U I C j R I F r Y x Y x N R v P V I N k 4 N p w C S 8 P t D T d p 8 s u h K a D K m u i A v p J Q 4 h a T 8 n f A d F e I U V o B i / c f U V w s E F Q G 1 e m o I H f L 7 T M P b + r o U z B j c T e s P f z w t 1 1 O w r N I G A l 0 4 q i j o w P I V N M i w m r h 8 2 L j T h y F Z 1 I R h D m x 4 x j f Q S W 4 5 c x u / 2 W + m s g 5 G 7 t + R j Y j c p p N e Q y 7 R 1 G D 0 N + s w B v j 0 V l C L i i r U V r m G 5 m v D p W x L v T h S N p r v u x B t 6 b d e P D O S c W E z a M R p L 4 P N 2 D 1 W 9 2 U H x s g 7 X q F B O z i k q u C q 2 i m 2 h + b R i 9 v S N I N j d c z e 3 H m n 1 K F D w 2 / c b z n M F L 8 C i a R c h X K w 7 8 f t 6 p B I G R L M x x q 8 W y Z k p p E l J p C / h Y n s d 5 V T 9 2 H D t C n V B T 3 O W L W f Q T a O T u E V o z M Z Z g a N y A 0 R g f o l E G R l p l 5 k d C R B M N l U N C f J t k d V 7 l 6 G 1 l t L b u o E y E Z R 9 z 5 u y t p 2 1 4 Z 6 q I U 7 0 H m z f Z I r v f U r t a V J + I x 5 t h F c Z + 4 B 6 B / 2 Q I m U Z Z t Q O 2 e 4 V c D q s y C y v 1 O p y B O t y 5 S T z e 0 Z A t N 9 T Q s c 7 i Q l b i M u z + b T R o N / C I G 6 I i 6 C 7 j 3 N h D 9 R n v i 1 D g G C E D 4 b A D 8 W X d J G X K U t R 6 F i + b J i R e G y u r g W U / R h w / Q k V q e O c E + x X s X S x s q m G g W G 9 l N 1 d y F b C k v L B e A g s G n w b J n R R c J + q o i / l 0 c + 4 l 1 T v g z r q u q V 4 b 1 0 k T d D d w f 1 0 n r R q 3 K d I 6 G t z E W G i v F j P D 6 6 i 3 V c 2 y t J r g B v C N x Z D a H 7 q z Y R f H X 7 / f q T m Q y U X w c E 3 D U H g H + U K v f N 7 e z 2 A N F s M W 3 y V S B Q e + m j + r 0 q z G I i v Q 7 B a U O O 9 G Y H f b k F h q C T c m 0 f q c + m 2 2 9 H q 4 a V O z g p l t 8 m P D s d q H e m u y o D Y k 2 Z t u P 7 x y 4 q u 2 6 R t E b r 0 A d 6 9 z t w O o M c a G A Q Y j T 2 0 / L D 5 a g 2 8 q h c K c h g 3 X R e U H v D W V F K 2 k m 4 H v P 3 G r v S V q K F o 9 5 r y 4 Y i 2 O u x t e 5 I v B I 2 k L 9 h w 3 x l Z 2 g q / m i Z i M l j E V q a t 6 r Z t z 5 9 V j Z j A s T 3 M 0 L w r h 0 4 X u 7 / V d g J 8 b c S e R n 6 m j V M o g V 3 M i c i k h R 5 c 5 k + P y / W 1 q 4 / z L Z g c n Y k o 0 K U l F I c c M E j 6 X W M 4 t 4 P F a 9 w r f F x 3 H h l A 0 8 Z y 2 G g q V 9 o h e J 7 i w O 9 G t T Z a B d G 1 Z T v j + e 0 p b 6 R l Y F 6 P w D X t h 8 V Z Q s i X Q O c d 3 Z s u G x W T L d + N w u H F Z K E b 7 M C J W X s d X i 9 1 n T X W C W s 7 c X v n d q R I + F K 0 1 2 T + L q c C w + j 2 b 1 S e 4 u 9 j a e z N w d e o + Q t o J v C / E N C f p / i F A e c U 9 r p 1 i E g P y 9 b 0 + P x o W 8 Q F h l + 9 S R a b o a G t 7 9 u 5 U Q T W c o f + l M W x o A r c B P p / V 5 1 T 9 k H C w + P 4 D 4 m 0 x 8 3 b J R F W w z 2 U n P 6 c W s n H R i w d r b f e Z L 2 y W w h q k z v s J 9 u m r b 1 q R d + b h j D h g t 3 n 2 k I m Y 7 q v i 5 y c L e E u + I 9 E t e 9 s r p p r z i G H 2 z l 7 l J B M x 4 R 9 W f y k c n t w a V 7 3 5 z B i L Z M D m K P l G 7 L m R i c O t j z L 3 i O B 2 F A m z u N M n P m A Q D x / c V W R i l v n v 5 7 3 q M S M R d y R Y w 8 y 2 H f M x O 8 o 1 1 n 3 p W t i 4 l M R k n x 5 o L 1 z 8 I e B Y E I o H W N u v x s A E r 3 N b H P V Y 8 5 Y O z n x i I 5 F i X F 8 U 5 i I / g u k + R s X s 7 T X 7 b i Q q P Z t V / b L r w y V U G h X 8 7 p E T 7 K V A s u X T B c z c n 8 f j u y 3 y M s / B Y a 1 g r G c Z S 3 E r 3 n v U M r f i D 5 O q 5 9 2 1 y f Z R m A b c 9 u 6 b n k x N O t v X C q 1 / Y D I H 3 7 z m x H Z G P z 0 8 M v T F T k X t 8 l v s + H R G J 9 7 T g H 3 P z T A O 9 5 M d j l U 9 n J 0 M C F l M o c b 7 m 0 7 E 1 9 0 q F / D T 2 R F l 8 r I p J Y n E 7 0 p i 0 f e k 2 X d 9 0 a 8 C K 7 w w 6 k k T m j V r 4 S N M Z 3 / R c C x M v t c n Z N F b / C p E q 0 B t 1 A V T / R + r v 5 P N I W B m M D u a z d 9 Z p s F R J Q 1 r T R F N r c Y O x O 7 F V d 9 r m n n p 4 i b m b 2 a V j + 8 U g r F D a v 9 w n 2 g 9 p u J a h F g z 8 n 3 s m D 6 n m y d r K S v 6 A w V 8 O O P H x a E K G n N b 6 L 3 Q K v X m A u v 2 7 U / L A j t K S 2 U u Q I b Z m 8 k J C G 9 u 4 8 p b r X Z e r M f 6 S B b l f u D P p Y 8 1 3 V s B J 7 M Q f C 8 G Q A h O R 2 R j f Q 6 5 W 5 b f w s + y i r n N Z N l O h N x 1 X B k R v + + J R 5 E k v p T H r Z I + Y c O + + h D D F 6 b b o q H M D n l 7 s q Q i s M Z M r v f l c 8 0 h / x 8 6 v v d G l y G 3 S L J q A m v i 2 D P l Z T 9 k 0 j H Y q o / U x I y G V o H f 2 Y N k K o l C s Q C b 1 Y a V W + u w 9 1 r h C X p U k q t m s a o C R E 6 M Z 9 l B t r o h b + J C K V 1 C f W w L w f C A M q 0 c N i 8 G x m S R 9 G U x M T E G X 8 C n 9 o E q Y M G h F 1 8 l h n H l j A + P b i 6 g W M o j U Q v A s Z K C L 5 d F N C I O + W h 7 7 z p 2 O z U m 6 Z k R z + t T M Z b E 3 D M n 0 B o g k Z j m o 1 J 9 T I + P T 9 o R d D V U K X / i c Q r 3 Y i 6 U t X a T 0 Q A 7 r l 4 d L a u h B c 2 t O Z W t z p G l o + G S k M c p Z r W G y 8 N l 0 R S u 3 Y 1 Y c x a / A f o + V m s B o 0 F N h e k 5 k c I 3 6 M R 8 3 I 6 L 3 h U 5 V i E k y 6 K V x 8 q I h m a x l u j B L 8 Q X J G g V s E z l y 2 W X m o z x 4 w H w / w O M C c 2 y r v E T 8 w A A A A B J R U 5 E r k J g g g = = < / I m a g e > < / T o u r > < / T o u r s > < / V i s u a l i z a t i o n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5B8B8A43774341BD8FFBD1BBE74832" ma:contentTypeVersion="8" ma:contentTypeDescription="Opret et nyt dokument." ma:contentTypeScope="" ma:versionID="342c8a84b173ec74fe0b5748e20c4120">
  <xsd:schema xmlns:xsd="http://www.w3.org/2001/XMLSchema" xmlns:xs="http://www.w3.org/2001/XMLSchema" xmlns:p="http://schemas.microsoft.com/office/2006/metadata/properties" xmlns:ns2="3888a2d1-55fd-489e-b7c6-123e9b8e41a1" targetNamespace="http://schemas.microsoft.com/office/2006/metadata/properties" ma:root="true" ma:fieldsID="3b1ad3da9c87fbce3e3c2822b86b517f" ns2:_="">
    <xsd:import namespace="3888a2d1-55fd-489e-b7c6-123e9b8e41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8a2d1-55fd-489e-b7c6-123e9b8e41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6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N W Y y 2 7 b O B S G X 0 U Q 0 N l V 4 v 2 S 2 g 7 s Z t I G S L t o g a J b x m Q c t T Q V i H I S 9 8 k C d D G L P N C 8 Q o 8 i X 2 L P F B G Q 0 S D x Q o Z E U u c n P 5 4 L 9 f f P v w a H N 3 O f X L k q F m U Y p j h D a e L C t L R F m A 3 T R X 3 + W q W H o 8 E E b k 9 N f V q G t 2 Z 6 4 R I Y F O L B T b T D 9 K K u L w / y / P r 6 O r u m W V n N c o I Q z r 9 + O P 0 M P e c m 3 X Q u H u / 8 u g i x N m H q 0 t H g J L Y j N 6 P m x b Q q Y 3 l e Z 9 b U J r s q 4 s L 4 4 o e p Q X o 2 c y W 1 e a M f R i b f h + m h s f M i H B W x r o p p T Y a T 6 t V b + m q i g o X J e n f 1 h 5 l f v p m W i 1 B X y 0 9 u 1 k z / y I S 5 q e 4 b 4 C 1 f j F + 4 5 G I 6 T M + N j 4 2 i d 6 7 8 5 G L p F 4 3 F u H e f + H q Y c p k R o R G s g E J c C I Z E m n h Y V 5 1 p j p B E V G E s G O e w y N B 7 3 C q E i c D 7 C B g 4 L q u 5 q W t n x 9 Z W L s b R p L q 7 X Q s e 5 P 9 o H q z 6 H R f O W x D U z D X M k p t Y H I T C D 9 O 6 W r g 0 y R 9 t 2 L P T v m Y 9 a v S x r O y 3 p f c m 2 E G + 2 / Z b U 6 N 2 L b 9 v B + R 7 W v O d 1 R w N d u 9 h M v k 9 A P g / + Q 3 R P 2 f O G t 8 P R 5 5 J q R l W m n G K C f B q K G K S Y Q V M t a C U K a q U 7 M q x l d o n w b W F X T 6 j 9 + W V s + B S 1 o U t i k e 2 y f / C L p 5 9 c 9 W s L 3 h M c K I R k O I K 3 E 6 1 + F T G u F A a Y S Q I w l h i 3 R l f q 7 Z X f m s T e w A / L 6 2 9 D 0 s P X O k Z 8 J u U V b g o / b w v g E h r w p H U l H G I m n j l f y w T W g p o Q 5 g R R Q j t C n A t t 0 + C W x t 7 C J + r D 4 5 j d C E + m W C T X x 6 N 1 d v s e 7 Z 8 s s V / z b w 8 A 5 9 X S G N G 0 Y P M C z G b Y Y 2 4 l p w y L L X o 7 P R t 7 j 1 b 9 r p n 7 v N 7 Y + O F 7 J m j y s z a O q q t k / 7 z A o p n H P I u F F C E C 8 q k W B V Q g F F A I K A I w T M k G S F d X b 9 R f H d b 9 U l x Y + K F Q B z 7 M 1 f V 0 S + C 7 c 8 X J V a K Y c 6 J p I x t 6 i f K s a C I Y K S k g C T d F e I D x X 2 C 3 D H z Q m B O C t 8 n S E k x l x h D + E S Q e j f H G Y y p h g c E U 8 k 4 1 F J d Q a 7 U 9 g l x Y 2 I P 4 D O t p I 5 N a A N q X 6 7 I G P g g 4 l Q 1 0 f N B L Y y o J l p i O J M q r C i Q 7 X Y k B b 1 3 t 3 3 y W x l 4 G f T G 3 r v V h 4 W n x 9 J u l Z R p T C 4 u + 9 o u k i J M N I G i i V H K o V p a n X y p w A h + c I U Y z j t v l 8 l K b p 8 7 Z m t j b 9 M 8 g 8 o 7 P 2 k + Z e x 9 P x v 9 A k + J H 0 t 6 E w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< / c g > < / V i s u a l i z a t i o n L S t a t e > 
</file>

<file path=customXml/itemProps1.xml><?xml version="1.0" encoding="utf-8"?>
<ds:datastoreItem xmlns:ds="http://schemas.openxmlformats.org/officeDocument/2006/customXml" ds:itemID="{DDE0144C-8A97-4A72-B8A7-2870CAD23F43}">
  <ds:schemaRefs>
    <ds:schemaRef ds:uri="http://microsoft.data.visualization.engine.tours/1.0"/>
    <ds:schemaRef ds:uri="http://www.w3.org/2000/xmlns/"/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5B59DB3B-1FBF-4CC1-B1DD-2FF1051ECACA}">
  <ds:schemaRefs>
    <ds:schemaRef ds:uri="http://microsoft.data.visualization.Client.Excel/1.0"/>
    <ds:schemaRef ds:uri="http://www.w3.org/2000/xmlns/"/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5E9664F5-9B9A-43C8-ABF7-A754D5095DE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BEB7DEC-707A-4416-B579-768D87F19C77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888a2d1-55fd-489e-b7c6-123e9b8e41a1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E89C1480-4ACB-4A5D-817D-4D9510A8DF03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6.xml><?xml version="1.0" encoding="utf-8"?>
<ds:datastoreItem xmlns:ds="http://schemas.openxmlformats.org/officeDocument/2006/customXml" ds:itemID="{FB52053F-5D69-4497-932E-0A70D6E0685F}">
  <ds:schemaRefs>
    <ds:schemaRef ds:uri="http://microsoft.data.visualization.Client.Excel.LState/1.0"/>
    <ds:schemaRef ds:uri="http://www.w3.org/2000/xmlns/"/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1</vt:i4>
      </vt:variant>
    </vt:vector>
  </HeadingPairs>
  <TitlesOfParts>
    <vt:vector size="5" baseType="lpstr">
      <vt:lpstr>Marathon</vt:lpstr>
      <vt:lpstr>Kommuner</vt:lpstr>
      <vt:lpstr>Kommune-bingo</vt:lpstr>
      <vt:lpstr>Sagt til løb</vt:lpstr>
      <vt:lpstr>MT_AAR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Palle Arentoft</dc:creator>
  <cp:lastModifiedBy>Palle Arentoft</cp:lastModifiedBy>
  <cp:lastPrinted>2018-12-24T12:16:54Z</cp:lastPrinted>
  <dcterms:created xsi:type="dcterms:W3CDTF">2016-01-04T22:47:16Z</dcterms:created>
  <dcterms:modified xsi:type="dcterms:W3CDTF">2026-05-30T20:27:31Z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0x0101005F5B8B8A43774341BD8FFBD1BBE74832</vt:lpwstr>
  </property>
</Properties>
</file>