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Bruger\Dropbox\Løb\"/>
    </mc:Choice>
  </mc:AlternateContent>
  <xr:revisionPtr revIDLastSave="0" documentId="13_ncr:1_{58862B46-1A02-445E-8DD4-05C04A4EF0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verblik" sheetId="12" r:id="rId1"/>
    <sheet name="Marathon" sheetId="1" r:id="rId2"/>
    <sheet name="Halvmarathon" sheetId="2" r:id="rId3"/>
    <sheet name="Andre løb" sheetId="4" r:id="rId4"/>
    <sheet name="Dato - Oversigt" sheetId="11" r:id="rId5"/>
    <sheet name="Løbsdatoer" sheetId="7" r:id="rId6"/>
    <sheet name="Halv - Statistik" sheetId="3" r:id="rId7"/>
    <sheet name="Hel - Statistik" sheetId="6" r:id="rId8"/>
  </sheets>
  <definedNames>
    <definedName name="_xlnm._FilterDatabase" localSheetId="3" hidden="1">'Andre løb'!$A$3:$H$19</definedName>
    <definedName name="_xlnm._FilterDatabase" localSheetId="2" hidden="1">Halvmarathon!$A$3:$J$336</definedName>
    <definedName name="_xlnm._FilterDatabase" localSheetId="5" hidden="1">Løbsdatoer!$A$4:$N$370</definedName>
    <definedName name="_xlnm._FilterDatabase" localSheetId="1" hidden="1">Marathon!$A$2:$K$133</definedName>
  </definedNames>
  <calcPr calcId="191028"/>
  <pivotCaches>
    <pivotCache cacheId="0" r:id="rId9"/>
    <pivotCache cacheId="7" r:id="rId10"/>
    <pivotCache cacheId="20" r:id="rId11"/>
    <pivotCache cacheId="2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0" i="7" l="1"/>
  <c r="H370" i="7"/>
  <c r="G370" i="7"/>
  <c r="I369" i="7"/>
  <c r="H369" i="7"/>
  <c r="G369" i="7"/>
  <c r="I368" i="7"/>
  <c r="H368" i="7"/>
  <c r="G368" i="7"/>
  <c r="I367" i="7"/>
  <c r="H367" i="7"/>
  <c r="G367" i="7"/>
  <c r="I366" i="7"/>
  <c r="H366" i="7"/>
  <c r="G366" i="7"/>
  <c r="I365" i="7"/>
  <c r="H365" i="7"/>
  <c r="G365" i="7"/>
  <c r="I364" i="7"/>
  <c r="H364" i="7"/>
  <c r="G364" i="7"/>
  <c r="I363" i="7"/>
  <c r="H363" i="7"/>
  <c r="G363" i="7"/>
  <c r="I362" i="7"/>
  <c r="H362" i="7"/>
  <c r="G362" i="7"/>
  <c r="I361" i="7"/>
  <c r="H361" i="7"/>
  <c r="G361" i="7"/>
  <c r="I360" i="7"/>
  <c r="H360" i="7"/>
  <c r="G360" i="7"/>
  <c r="I359" i="7"/>
  <c r="H359" i="7"/>
  <c r="G359" i="7"/>
  <c r="I358" i="7"/>
  <c r="H358" i="7"/>
  <c r="G358" i="7"/>
  <c r="I357" i="7"/>
  <c r="H357" i="7"/>
  <c r="G357" i="7"/>
  <c r="I356" i="7"/>
  <c r="H356" i="7"/>
  <c r="G356" i="7"/>
  <c r="I355" i="7"/>
  <c r="H355" i="7"/>
  <c r="G355" i="7"/>
  <c r="I354" i="7"/>
  <c r="H354" i="7"/>
  <c r="G354" i="7"/>
  <c r="I353" i="7"/>
  <c r="H353" i="7"/>
  <c r="G353" i="7"/>
  <c r="I352" i="7"/>
  <c r="H352" i="7"/>
  <c r="G352" i="7"/>
  <c r="I351" i="7"/>
  <c r="H351" i="7"/>
  <c r="G351" i="7"/>
  <c r="I350" i="7"/>
  <c r="H350" i="7"/>
  <c r="G350" i="7"/>
  <c r="I349" i="7"/>
  <c r="H349" i="7"/>
  <c r="G349" i="7"/>
  <c r="I348" i="7"/>
  <c r="H348" i="7"/>
  <c r="G348" i="7"/>
  <c r="I347" i="7"/>
  <c r="H347" i="7"/>
  <c r="G347" i="7"/>
  <c r="I346" i="7"/>
  <c r="H346" i="7"/>
  <c r="G346" i="7"/>
  <c r="I345" i="7"/>
  <c r="H345" i="7"/>
  <c r="G345" i="7"/>
  <c r="I344" i="7"/>
  <c r="H344" i="7"/>
  <c r="G344" i="7"/>
  <c r="I343" i="7"/>
  <c r="H343" i="7"/>
  <c r="G343" i="7"/>
  <c r="I342" i="7"/>
  <c r="H342" i="7"/>
  <c r="G342" i="7"/>
  <c r="I341" i="7"/>
  <c r="H341" i="7"/>
  <c r="G341" i="7"/>
  <c r="I340" i="7"/>
  <c r="H340" i="7"/>
  <c r="G340" i="7"/>
  <c r="I339" i="7"/>
  <c r="H339" i="7"/>
  <c r="G339" i="7"/>
  <c r="I338" i="7"/>
  <c r="H338" i="7"/>
  <c r="G338" i="7"/>
  <c r="I337" i="7"/>
  <c r="H337" i="7"/>
  <c r="G337" i="7"/>
  <c r="I336" i="7"/>
  <c r="H336" i="7"/>
  <c r="G336" i="7"/>
  <c r="I335" i="7"/>
  <c r="H335" i="7"/>
  <c r="G335" i="7"/>
  <c r="I334" i="7"/>
  <c r="H334" i="7"/>
  <c r="G334" i="7"/>
  <c r="I333" i="7"/>
  <c r="H333" i="7"/>
  <c r="G333" i="7"/>
  <c r="I332" i="7"/>
  <c r="H332" i="7"/>
  <c r="G332" i="7"/>
  <c r="I331" i="7"/>
  <c r="H331" i="7"/>
  <c r="G331" i="7"/>
  <c r="I330" i="7"/>
  <c r="H330" i="7"/>
  <c r="G330" i="7"/>
  <c r="I329" i="7"/>
  <c r="H329" i="7"/>
  <c r="G329" i="7"/>
  <c r="I328" i="7"/>
  <c r="H328" i="7"/>
  <c r="G328" i="7"/>
  <c r="I327" i="7"/>
  <c r="H327" i="7"/>
  <c r="G327" i="7"/>
  <c r="I326" i="7"/>
  <c r="H326" i="7"/>
  <c r="G326" i="7"/>
  <c r="I325" i="7"/>
  <c r="H325" i="7"/>
  <c r="G325" i="7"/>
  <c r="I324" i="7"/>
  <c r="H324" i="7"/>
  <c r="G324" i="7"/>
  <c r="I323" i="7"/>
  <c r="H323" i="7"/>
  <c r="G323" i="7"/>
  <c r="I322" i="7"/>
  <c r="H322" i="7"/>
  <c r="G322" i="7"/>
  <c r="I321" i="7"/>
  <c r="H321" i="7"/>
  <c r="G321" i="7"/>
  <c r="I320" i="7"/>
  <c r="H320" i="7"/>
  <c r="G320" i="7"/>
  <c r="I319" i="7"/>
  <c r="H319" i="7"/>
  <c r="G319" i="7"/>
  <c r="I318" i="7"/>
  <c r="H318" i="7"/>
  <c r="G318" i="7"/>
  <c r="I317" i="7"/>
  <c r="H317" i="7"/>
  <c r="G317" i="7"/>
  <c r="I316" i="7"/>
  <c r="H316" i="7"/>
  <c r="G316" i="7"/>
  <c r="I315" i="7"/>
  <c r="H315" i="7"/>
  <c r="G315" i="7"/>
  <c r="I314" i="7"/>
  <c r="H314" i="7"/>
  <c r="G314" i="7"/>
  <c r="I313" i="7"/>
  <c r="H313" i="7"/>
  <c r="G313" i="7"/>
  <c r="I312" i="7"/>
  <c r="H312" i="7"/>
  <c r="G312" i="7"/>
  <c r="I311" i="7"/>
  <c r="H311" i="7"/>
  <c r="G311" i="7"/>
  <c r="I310" i="7"/>
  <c r="H310" i="7"/>
  <c r="G310" i="7"/>
  <c r="I309" i="7"/>
  <c r="H309" i="7"/>
  <c r="G309" i="7"/>
  <c r="I308" i="7"/>
  <c r="H308" i="7"/>
  <c r="G308" i="7"/>
  <c r="I307" i="7"/>
  <c r="H307" i="7"/>
  <c r="G307" i="7"/>
  <c r="I306" i="7"/>
  <c r="H306" i="7"/>
  <c r="G306" i="7"/>
  <c r="I305" i="7"/>
  <c r="H305" i="7"/>
  <c r="G305" i="7"/>
  <c r="I304" i="7"/>
  <c r="H304" i="7"/>
  <c r="G304" i="7"/>
  <c r="I303" i="7"/>
  <c r="H303" i="7"/>
  <c r="G303" i="7"/>
  <c r="I302" i="7"/>
  <c r="H302" i="7"/>
  <c r="G302" i="7"/>
  <c r="I301" i="7"/>
  <c r="H301" i="7"/>
  <c r="G301" i="7"/>
  <c r="I300" i="7"/>
  <c r="H300" i="7"/>
  <c r="G300" i="7"/>
  <c r="I299" i="7"/>
  <c r="H299" i="7"/>
  <c r="G299" i="7"/>
  <c r="I298" i="7"/>
  <c r="H298" i="7"/>
  <c r="G298" i="7"/>
  <c r="I296" i="7"/>
  <c r="H296" i="7"/>
  <c r="G296" i="7"/>
  <c r="I295" i="7"/>
  <c r="H295" i="7"/>
  <c r="G295" i="7"/>
  <c r="I294" i="7"/>
  <c r="H294" i="7"/>
  <c r="G294" i="7"/>
  <c r="I293" i="7"/>
  <c r="H293" i="7"/>
  <c r="G293" i="7"/>
  <c r="I292" i="7"/>
  <c r="H292" i="7"/>
  <c r="G292" i="7"/>
  <c r="I291" i="7"/>
  <c r="H291" i="7"/>
  <c r="G291" i="7"/>
  <c r="I290" i="7"/>
  <c r="H290" i="7"/>
  <c r="G290" i="7"/>
  <c r="I289" i="7"/>
  <c r="H289" i="7"/>
  <c r="G289" i="7"/>
  <c r="I288" i="7"/>
  <c r="H288" i="7"/>
  <c r="G288" i="7"/>
  <c r="I287" i="7"/>
  <c r="H287" i="7"/>
  <c r="G287" i="7"/>
  <c r="I286" i="7"/>
  <c r="H286" i="7"/>
  <c r="G286" i="7"/>
  <c r="I285" i="7"/>
  <c r="H285" i="7"/>
  <c r="G285" i="7"/>
  <c r="I284" i="7"/>
  <c r="H284" i="7"/>
  <c r="G284" i="7"/>
  <c r="I283" i="7"/>
  <c r="H283" i="7"/>
  <c r="G283" i="7"/>
  <c r="I282" i="7"/>
  <c r="H282" i="7"/>
  <c r="G282" i="7"/>
  <c r="I281" i="7"/>
  <c r="H281" i="7"/>
  <c r="G281" i="7"/>
  <c r="I280" i="7"/>
  <c r="H280" i="7"/>
  <c r="G280" i="7"/>
  <c r="I279" i="7"/>
  <c r="H279" i="7"/>
  <c r="G279" i="7"/>
  <c r="I278" i="7"/>
  <c r="H278" i="7"/>
  <c r="G278" i="7"/>
  <c r="I277" i="7"/>
  <c r="H277" i="7"/>
  <c r="G277" i="7"/>
  <c r="I276" i="7"/>
  <c r="H276" i="7"/>
  <c r="G276" i="7"/>
  <c r="I275" i="7"/>
  <c r="H275" i="7"/>
  <c r="G275" i="7"/>
  <c r="I274" i="7"/>
  <c r="H274" i="7"/>
  <c r="G274" i="7"/>
  <c r="I273" i="7"/>
  <c r="H273" i="7"/>
  <c r="G273" i="7"/>
  <c r="I272" i="7"/>
  <c r="H272" i="7"/>
  <c r="G272" i="7"/>
  <c r="I271" i="7"/>
  <c r="H271" i="7"/>
  <c r="G271" i="7"/>
  <c r="I270" i="7"/>
  <c r="H270" i="7"/>
  <c r="G270" i="7"/>
  <c r="I269" i="7"/>
  <c r="H269" i="7"/>
  <c r="G269" i="7"/>
  <c r="I268" i="7"/>
  <c r="H268" i="7"/>
  <c r="G268" i="7"/>
  <c r="I267" i="7"/>
  <c r="H267" i="7"/>
  <c r="G267" i="7"/>
  <c r="I266" i="7"/>
  <c r="H266" i="7"/>
  <c r="G266" i="7"/>
  <c r="I265" i="7"/>
  <c r="H265" i="7"/>
  <c r="G265" i="7"/>
  <c r="I264" i="7"/>
  <c r="H264" i="7"/>
  <c r="G264" i="7"/>
  <c r="I263" i="7"/>
  <c r="H263" i="7"/>
  <c r="G263" i="7"/>
  <c r="I262" i="7"/>
  <c r="H262" i="7"/>
  <c r="G262" i="7"/>
  <c r="I261" i="7"/>
  <c r="H261" i="7"/>
  <c r="G261" i="7"/>
  <c r="I260" i="7"/>
  <c r="H260" i="7"/>
  <c r="G260" i="7"/>
  <c r="I259" i="7"/>
  <c r="H259" i="7"/>
  <c r="G259" i="7"/>
  <c r="I258" i="7"/>
  <c r="H258" i="7"/>
  <c r="G258" i="7"/>
  <c r="I257" i="7"/>
  <c r="H257" i="7"/>
  <c r="G257" i="7"/>
  <c r="I256" i="7"/>
  <c r="H256" i="7"/>
  <c r="G256" i="7"/>
  <c r="I255" i="7"/>
  <c r="H255" i="7"/>
  <c r="G255" i="7"/>
  <c r="I254" i="7"/>
  <c r="H254" i="7"/>
  <c r="G254" i="7"/>
  <c r="I253" i="7"/>
  <c r="H253" i="7"/>
  <c r="G253" i="7"/>
  <c r="I252" i="7"/>
  <c r="H252" i="7"/>
  <c r="G252" i="7"/>
  <c r="I251" i="7"/>
  <c r="H251" i="7"/>
  <c r="G251" i="7"/>
  <c r="I250" i="7"/>
  <c r="H250" i="7"/>
  <c r="G250" i="7"/>
  <c r="I249" i="7"/>
  <c r="H249" i="7"/>
  <c r="G249" i="7"/>
  <c r="I248" i="7"/>
  <c r="H248" i="7"/>
  <c r="G248" i="7"/>
  <c r="I247" i="7"/>
  <c r="H247" i="7"/>
  <c r="G247" i="7"/>
  <c r="I246" i="7"/>
  <c r="H246" i="7"/>
  <c r="G246" i="7"/>
  <c r="I245" i="7"/>
  <c r="H245" i="7"/>
  <c r="G245" i="7"/>
  <c r="I244" i="7"/>
  <c r="H244" i="7"/>
  <c r="G244" i="7"/>
  <c r="I243" i="7"/>
  <c r="H243" i="7"/>
  <c r="G243" i="7"/>
  <c r="I242" i="7"/>
  <c r="H242" i="7"/>
  <c r="G242" i="7"/>
  <c r="I241" i="7"/>
  <c r="H241" i="7"/>
  <c r="G241" i="7"/>
  <c r="I240" i="7"/>
  <c r="H240" i="7"/>
  <c r="G240" i="7"/>
  <c r="I239" i="7"/>
  <c r="H239" i="7"/>
  <c r="G239" i="7"/>
  <c r="I238" i="7"/>
  <c r="H238" i="7"/>
  <c r="G238" i="7"/>
  <c r="I237" i="7"/>
  <c r="H237" i="7"/>
  <c r="G237" i="7"/>
  <c r="I236" i="7"/>
  <c r="H236" i="7"/>
  <c r="G236" i="7"/>
  <c r="I235" i="7"/>
  <c r="H235" i="7"/>
  <c r="G235" i="7"/>
  <c r="I234" i="7"/>
  <c r="H234" i="7"/>
  <c r="G234" i="7"/>
  <c r="I233" i="7"/>
  <c r="H233" i="7"/>
  <c r="G233" i="7"/>
  <c r="I232" i="7"/>
  <c r="H232" i="7"/>
  <c r="G232" i="7"/>
  <c r="I231" i="7"/>
  <c r="H231" i="7"/>
  <c r="G231" i="7"/>
  <c r="I230" i="7"/>
  <c r="H230" i="7"/>
  <c r="G230" i="7"/>
  <c r="I229" i="7"/>
  <c r="H229" i="7"/>
  <c r="G229" i="7"/>
  <c r="I228" i="7"/>
  <c r="H228" i="7"/>
  <c r="G228" i="7"/>
  <c r="I227" i="7"/>
  <c r="H227" i="7"/>
  <c r="G227" i="7"/>
  <c r="I226" i="7"/>
  <c r="H226" i="7"/>
  <c r="G226" i="7"/>
  <c r="I225" i="7"/>
  <c r="H225" i="7"/>
  <c r="G225" i="7"/>
  <c r="I224" i="7"/>
  <c r="H224" i="7"/>
  <c r="G224" i="7"/>
  <c r="I223" i="7"/>
  <c r="H223" i="7"/>
  <c r="G223" i="7"/>
  <c r="I222" i="7"/>
  <c r="H222" i="7"/>
  <c r="G222" i="7"/>
  <c r="I221" i="7"/>
  <c r="H221" i="7"/>
  <c r="G221" i="7"/>
  <c r="I220" i="7"/>
  <c r="H220" i="7"/>
  <c r="G220" i="7"/>
  <c r="I219" i="7"/>
  <c r="H219" i="7"/>
  <c r="G219" i="7"/>
  <c r="I218" i="7"/>
  <c r="H218" i="7"/>
  <c r="G218" i="7"/>
  <c r="I217" i="7"/>
  <c r="H217" i="7"/>
  <c r="G217" i="7"/>
  <c r="I216" i="7"/>
  <c r="H216" i="7"/>
  <c r="G216" i="7"/>
  <c r="I215" i="7"/>
  <c r="H215" i="7"/>
  <c r="G215" i="7"/>
  <c r="I214" i="7"/>
  <c r="H214" i="7"/>
  <c r="G214" i="7"/>
  <c r="I213" i="7"/>
  <c r="H213" i="7"/>
  <c r="G213" i="7"/>
  <c r="I212" i="7"/>
  <c r="H212" i="7"/>
  <c r="G212" i="7"/>
  <c r="I211" i="7"/>
  <c r="H211" i="7"/>
  <c r="G211" i="7"/>
  <c r="I210" i="7"/>
  <c r="H210" i="7"/>
  <c r="G210" i="7"/>
  <c r="I209" i="7"/>
  <c r="H209" i="7"/>
  <c r="G209" i="7"/>
  <c r="I208" i="7"/>
  <c r="H208" i="7"/>
  <c r="G208" i="7"/>
  <c r="I207" i="7"/>
  <c r="H207" i="7"/>
  <c r="G207" i="7"/>
  <c r="I206" i="7"/>
  <c r="H206" i="7"/>
  <c r="G206" i="7"/>
  <c r="I205" i="7"/>
  <c r="H205" i="7"/>
  <c r="G205" i="7"/>
  <c r="I204" i="7"/>
  <c r="H204" i="7"/>
  <c r="G204" i="7"/>
  <c r="I203" i="7"/>
  <c r="H203" i="7"/>
  <c r="G203" i="7"/>
  <c r="I202" i="7"/>
  <c r="H202" i="7"/>
  <c r="G202" i="7"/>
  <c r="I201" i="7"/>
  <c r="H201" i="7"/>
  <c r="G201" i="7"/>
  <c r="I200" i="7"/>
  <c r="H200" i="7"/>
  <c r="G200" i="7"/>
  <c r="I199" i="7"/>
  <c r="H199" i="7"/>
  <c r="G199" i="7"/>
  <c r="I198" i="7"/>
  <c r="H198" i="7"/>
  <c r="G198" i="7"/>
  <c r="I197" i="7"/>
  <c r="H197" i="7"/>
  <c r="G197" i="7"/>
  <c r="I196" i="7"/>
  <c r="H196" i="7"/>
  <c r="G196" i="7"/>
  <c r="I195" i="7"/>
  <c r="H195" i="7"/>
  <c r="G195" i="7"/>
  <c r="I194" i="7"/>
  <c r="H194" i="7"/>
  <c r="G194" i="7"/>
  <c r="I193" i="7"/>
  <c r="H193" i="7"/>
  <c r="G193" i="7"/>
  <c r="I192" i="7"/>
  <c r="H192" i="7"/>
  <c r="G192" i="7"/>
  <c r="I191" i="7"/>
  <c r="H191" i="7"/>
  <c r="G191" i="7"/>
  <c r="H190" i="7"/>
  <c r="G190" i="7"/>
  <c r="H189" i="7"/>
  <c r="G189" i="7"/>
  <c r="I187" i="7"/>
  <c r="H187" i="7"/>
  <c r="G187" i="7"/>
  <c r="I186" i="7"/>
  <c r="H186" i="7"/>
  <c r="G186" i="7"/>
  <c r="I185" i="7"/>
  <c r="H185" i="7"/>
  <c r="G185" i="7"/>
  <c r="I183" i="7"/>
  <c r="H183" i="7"/>
  <c r="G183" i="7"/>
  <c r="I182" i="7"/>
  <c r="H182" i="7"/>
  <c r="G182" i="7"/>
  <c r="I181" i="7"/>
  <c r="H181" i="7"/>
  <c r="G181" i="7"/>
  <c r="I180" i="7"/>
  <c r="H180" i="7"/>
  <c r="G180" i="7"/>
  <c r="I179" i="7"/>
  <c r="H179" i="7"/>
  <c r="G179" i="7"/>
  <c r="I178" i="7"/>
  <c r="H178" i="7"/>
  <c r="G178" i="7"/>
  <c r="I176" i="7"/>
  <c r="H176" i="7"/>
  <c r="G176" i="7"/>
  <c r="I175" i="7"/>
  <c r="H175" i="7"/>
  <c r="G175" i="7"/>
  <c r="I174" i="7"/>
  <c r="H174" i="7"/>
  <c r="G174" i="7"/>
  <c r="I173" i="7"/>
  <c r="H173" i="7"/>
  <c r="G173" i="7"/>
  <c r="I172" i="7"/>
  <c r="H172" i="7"/>
  <c r="G172" i="7"/>
  <c r="I171" i="7"/>
  <c r="H171" i="7"/>
  <c r="G171" i="7"/>
  <c r="I169" i="7"/>
  <c r="H169" i="7"/>
  <c r="G169" i="7"/>
  <c r="I168" i="7"/>
  <c r="H168" i="7"/>
  <c r="G168" i="7"/>
  <c r="I167" i="7"/>
  <c r="H167" i="7"/>
  <c r="G167" i="7"/>
  <c r="I166" i="7"/>
  <c r="H166" i="7"/>
  <c r="G166" i="7"/>
  <c r="I165" i="7"/>
  <c r="H165" i="7"/>
  <c r="G165" i="7"/>
  <c r="I164" i="7"/>
  <c r="H164" i="7"/>
  <c r="G164" i="7"/>
  <c r="I162" i="7"/>
  <c r="H162" i="7"/>
  <c r="G162" i="7"/>
  <c r="I161" i="7"/>
  <c r="H161" i="7"/>
  <c r="G161" i="7"/>
  <c r="I160" i="7"/>
  <c r="H160" i="7"/>
  <c r="G160" i="7"/>
  <c r="I159" i="7"/>
  <c r="H159" i="7"/>
  <c r="G159" i="7"/>
  <c r="I158" i="7"/>
  <c r="H158" i="7"/>
  <c r="G158" i="7"/>
  <c r="I157" i="7"/>
  <c r="H157" i="7"/>
  <c r="G157" i="7"/>
  <c r="I156" i="7"/>
  <c r="H156" i="7"/>
  <c r="G156" i="7"/>
  <c r="I155" i="7"/>
  <c r="H155" i="7"/>
  <c r="G155" i="7"/>
  <c r="I154" i="7"/>
  <c r="H154" i="7"/>
  <c r="G154" i="7"/>
  <c r="I153" i="7"/>
  <c r="H153" i="7"/>
  <c r="G153" i="7"/>
  <c r="I152" i="7"/>
  <c r="H152" i="7"/>
  <c r="G152" i="7"/>
  <c r="I151" i="7"/>
  <c r="H151" i="7"/>
  <c r="G151" i="7"/>
  <c r="I150" i="7"/>
  <c r="H150" i="7"/>
  <c r="G150" i="7"/>
  <c r="I149" i="7"/>
  <c r="H149" i="7"/>
  <c r="G149" i="7"/>
  <c r="I148" i="7"/>
  <c r="H148" i="7"/>
  <c r="G148" i="7"/>
  <c r="I147" i="7"/>
  <c r="H147" i="7"/>
  <c r="G147" i="7"/>
  <c r="I146" i="7"/>
  <c r="H146" i="7"/>
  <c r="G146" i="7"/>
  <c r="I145" i="7"/>
  <c r="H145" i="7"/>
  <c r="G145" i="7"/>
  <c r="I144" i="7"/>
  <c r="H144" i="7"/>
  <c r="G144" i="7"/>
  <c r="I143" i="7"/>
  <c r="H143" i="7"/>
  <c r="G143" i="7"/>
  <c r="I141" i="7"/>
  <c r="H141" i="7"/>
  <c r="G141" i="7"/>
  <c r="I140" i="7"/>
  <c r="H140" i="7"/>
  <c r="G140" i="7"/>
  <c r="I138" i="7"/>
  <c r="H138" i="7"/>
  <c r="G138" i="7"/>
  <c r="I137" i="7"/>
  <c r="H137" i="7"/>
  <c r="G137" i="7"/>
  <c r="I136" i="7"/>
  <c r="H136" i="7"/>
  <c r="G136" i="7"/>
  <c r="I133" i="7"/>
  <c r="H133" i="7"/>
  <c r="G133" i="7"/>
  <c r="I132" i="7"/>
  <c r="H132" i="7"/>
  <c r="G132" i="7"/>
  <c r="I131" i="7"/>
  <c r="H131" i="7"/>
  <c r="G131" i="7"/>
  <c r="I130" i="7"/>
  <c r="H130" i="7"/>
  <c r="G130" i="7"/>
  <c r="I129" i="7"/>
  <c r="H129" i="7"/>
  <c r="G129" i="7"/>
  <c r="I128" i="7"/>
  <c r="H128" i="7"/>
  <c r="G128" i="7"/>
  <c r="I127" i="7"/>
  <c r="H127" i="7"/>
  <c r="G127" i="7"/>
  <c r="I126" i="7"/>
  <c r="H126" i="7"/>
  <c r="G126" i="7"/>
  <c r="I125" i="7"/>
  <c r="H125" i="7"/>
  <c r="G125" i="7"/>
  <c r="I124" i="7"/>
  <c r="H124" i="7"/>
  <c r="G124" i="7"/>
  <c r="I123" i="7"/>
  <c r="H123" i="7"/>
  <c r="G123" i="7"/>
  <c r="I122" i="7"/>
  <c r="H122" i="7"/>
  <c r="G122" i="7"/>
  <c r="I120" i="7"/>
  <c r="H120" i="7"/>
  <c r="G120" i="7"/>
  <c r="I119" i="7"/>
  <c r="H119" i="7"/>
  <c r="G119" i="7"/>
  <c r="I118" i="7"/>
  <c r="H118" i="7"/>
  <c r="G118" i="7"/>
  <c r="I117" i="7"/>
  <c r="H117" i="7"/>
  <c r="G117" i="7"/>
  <c r="I116" i="7"/>
  <c r="H116" i="7"/>
  <c r="G116" i="7"/>
  <c r="I114" i="7"/>
  <c r="G112" i="7"/>
  <c r="I111" i="7"/>
  <c r="H111" i="7"/>
  <c r="G111" i="7"/>
  <c r="I110" i="7"/>
  <c r="H110" i="7"/>
  <c r="G110" i="7"/>
  <c r="I109" i="7"/>
  <c r="H109" i="7"/>
  <c r="G109" i="7"/>
  <c r="I108" i="7"/>
  <c r="H108" i="7"/>
  <c r="G108" i="7"/>
  <c r="I107" i="7"/>
  <c r="H107" i="7"/>
  <c r="G107" i="7"/>
  <c r="I105" i="7"/>
  <c r="H105" i="7"/>
  <c r="G105" i="7"/>
  <c r="I104" i="7"/>
  <c r="H104" i="7"/>
  <c r="G104" i="7"/>
  <c r="I103" i="7"/>
  <c r="H103" i="7"/>
  <c r="G103" i="7"/>
  <c r="I102" i="7"/>
  <c r="H102" i="7"/>
  <c r="G102" i="7"/>
  <c r="I101" i="7"/>
  <c r="H101" i="7"/>
  <c r="G101" i="7"/>
  <c r="I100" i="7"/>
  <c r="I99" i="7"/>
  <c r="H99" i="7"/>
  <c r="G99" i="7"/>
  <c r="I98" i="7"/>
  <c r="H98" i="7"/>
  <c r="G98" i="7"/>
  <c r="I97" i="7"/>
  <c r="H97" i="7"/>
  <c r="G97" i="7"/>
  <c r="I96" i="7"/>
  <c r="H96" i="7"/>
  <c r="G96" i="7"/>
  <c r="I94" i="7"/>
  <c r="H94" i="7"/>
  <c r="G94" i="7"/>
  <c r="I93" i="7"/>
  <c r="H93" i="7"/>
  <c r="G93" i="7"/>
  <c r="I92" i="7"/>
  <c r="H92" i="7"/>
  <c r="G92" i="7"/>
  <c r="I91" i="7"/>
  <c r="H91" i="7"/>
  <c r="G91" i="7"/>
  <c r="I90" i="7"/>
  <c r="H90" i="7"/>
  <c r="G90" i="7"/>
  <c r="I89" i="7"/>
  <c r="H89" i="7"/>
  <c r="G89" i="7"/>
  <c r="I88" i="7"/>
  <c r="H88" i="7"/>
  <c r="G88" i="7"/>
  <c r="I87" i="7"/>
  <c r="H87" i="7"/>
  <c r="G87" i="7"/>
  <c r="I86" i="7"/>
  <c r="H86" i="7"/>
  <c r="G86" i="7"/>
  <c r="I84" i="7"/>
  <c r="H84" i="7"/>
  <c r="G84" i="7"/>
  <c r="I83" i="7"/>
  <c r="H83" i="7"/>
  <c r="G83" i="7"/>
  <c r="I82" i="7"/>
  <c r="H82" i="7"/>
  <c r="G82" i="7"/>
  <c r="I81" i="7"/>
  <c r="H81" i="7"/>
  <c r="G81" i="7"/>
  <c r="I80" i="7"/>
  <c r="H80" i="7"/>
  <c r="G80" i="7"/>
  <c r="I78" i="7"/>
  <c r="H78" i="7"/>
  <c r="G78" i="7"/>
  <c r="I77" i="7"/>
  <c r="H77" i="7"/>
  <c r="G77" i="7"/>
  <c r="I76" i="7"/>
  <c r="H76" i="7"/>
  <c r="G76" i="7"/>
  <c r="I75" i="7"/>
  <c r="H75" i="7"/>
  <c r="G75" i="7"/>
  <c r="I74" i="7"/>
  <c r="H74" i="7"/>
  <c r="G74" i="7"/>
  <c r="I73" i="7"/>
  <c r="H73" i="7"/>
  <c r="G73" i="7"/>
  <c r="I72" i="7"/>
  <c r="H72" i="7"/>
  <c r="G72" i="7"/>
  <c r="I71" i="7"/>
  <c r="H71" i="7"/>
  <c r="G71" i="7"/>
  <c r="I70" i="7"/>
  <c r="H70" i="7"/>
  <c r="G70" i="7"/>
  <c r="I69" i="7"/>
  <c r="H69" i="7"/>
  <c r="G69" i="7"/>
  <c r="I68" i="7"/>
  <c r="H68" i="7"/>
  <c r="G68" i="7"/>
  <c r="I67" i="7"/>
  <c r="H67" i="7"/>
  <c r="G67" i="7"/>
  <c r="I66" i="7"/>
  <c r="H66" i="7"/>
  <c r="G66" i="7"/>
  <c r="I65" i="7"/>
  <c r="H65" i="7"/>
  <c r="G65" i="7"/>
  <c r="I64" i="7"/>
  <c r="H64" i="7"/>
  <c r="G64" i="7"/>
  <c r="I63" i="7"/>
  <c r="H63" i="7"/>
  <c r="G63" i="7"/>
  <c r="I62" i="7"/>
  <c r="H62" i="7"/>
  <c r="G62" i="7"/>
  <c r="I61" i="7"/>
  <c r="H61" i="7"/>
  <c r="G61" i="7"/>
  <c r="I60" i="7"/>
  <c r="H60" i="7"/>
  <c r="G60" i="7"/>
  <c r="I59" i="7"/>
  <c r="H59" i="7"/>
  <c r="G59" i="7"/>
  <c r="I58" i="7"/>
  <c r="H58" i="7"/>
  <c r="G58" i="7"/>
  <c r="I57" i="7"/>
  <c r="H57" i="7"/>
  <c r="G57" i="7"/>
  <c r="I56" i="7"/>
  <c r="H56" i="7"/>
  <c r="G56" i="7"/>
  <c r="I55" i="7"/>
  <c r="H55" i="7"/>
  <c r="G55" i="7"/>
  <c r="I54" i="7"/>
  <c r="H54" i="7"/>
  <c r="G54" i="7"/>
  <c r="I53" i="7"/>
  <c r="H53" i="7"/>
  <c r="G53" i="7"/>
  <c r="I52" i="7"/>
  <c r="H52" i="7"/>
  <c r="G52" i="7"/>
  <c r="I51" i="7"/>
  <c r="H51" i="7"/>
  <c r="G51" i="7"/>
  <c r="I50" i="7"/>
  <c r="H50" i="7"/>
  <c r="G50" i="7"/>
  <c r="I49" i="7"/>
  <c r="H49" i="7"/>
  <c r="G49" i="7"/>
  <c r="I48" i="7"/>
  <c r="H48" i="7"/>
  <c r="G48" i="7"/>
  <c r="I47" i="7"/>
  <c r="H47" i="7"/>
  <c r="G47" i="7"/>
  <c r="I46" i="7"/>
  <c r="H46" i="7"/>
  <c r="G46" i="7"/>
  <c r="I45" i="7"/>
  <c r="H45" i="7"/>
  <c r="G45" i="7"/>
  <c r="I44" i="7"/>
  <c r="H44" i="7"/>
  <c r="G44" i="7"/>
  <c r="I43" i="7"/>
  <c r="H43" i="7"/>
  <c r="G43" i="7"/>
  <c r="I42" i="7"/>
  <c r="H42" i="7"/>
  <c r="G42" i="7"/>
  <c r="I41" i="7"/>
  <c r="H41" i="7"/>
  <c r="G41" i="7"/>
  <c r="I40" i="7"/>
  <c r="H40" i="7"/>
  <c r="G40" i="7"/>
  <c r="I39" i="7"/>
  <c r="H39" i="7"/>
  <c r="G39" i="7"/>
  <c r="I38" i="7"/>
  <c r="H38" i="7"/>
  <c r="G38" i="7"/>
  <c r="I37" i="7"/>
  <c r="H37" i="7"/>
  <c r="G37" i="7"/>
  <c r="I36" i="7"/>
  <c r="H36" i="7"/>
  <c r="G36" i="7"/>
  <c r="I35" i="7"/>
  <c r="H35" i="7"/>
  <c r="G35" i="7"/>
  <c r="I34" i="7"/>
  <c r="H34" i="7"/>
  <c r="G34" i="7"/>
  <c r="I33" i="7"/>
  <c r="H33" i="7"/>
  <c r="G33" i="7"/>
  <c r="I32" i="7"/>
  <c r="H32" i="7"/>
  <c r="G32" i="7"/>
  <c r="I31" i="7"/>
  <c r="H31" i="7"/>
  <c r="G31" i="7"/>
  <c r="I30" i="7"/>
  <c r="H30" i="7"/>
  <c r="G30" i="7"/>
  <c r="I29" i="7"/>
  <c r="H29" i="7"/>
  <c r="G29" i="7"/>
  <c r="I28" i="7"/>
  <c r="H28" i="7"/>
  <c r="G28" i="7"/>
  <c r="I27" i="7"/>
  <c r="H27" i="7"/>
  <c r="G27" i="7"/>
  <c r="I26" i="7"/>
  <c r="H26" i="7"/>
  <c r="G26" i="7"/>
  <c r="I25" i="7"/>
  <c r="H25" i="7"/>
  <c r="G25" i="7"/>
  <c r="I24" i="7"/>
  <c r="H24" i="7"/>
  <c r="G24" i="7"/>
  <c r="I23" i="7"/>
  <c r="H23" i="7"/>
  <c r="G23" i="7"/>
  <c r="I22" i="7"/>
  <c r="H22" i="7"/>
  <c r="G22" i="7"/>
  <c r="I21" i="7"/>
  <c r="H21" i="7"/>
  <c r="G21" i="7"/>
  <c r="I20" i="7"/>
  <c r="H20" i="7"/>
  <c r="G20" i="7"/>
  <c r="I19" i="7"/>
  <c r="H19" i="7"/>
  <c r="G19" i="7"/>
  <c r="I18" i="7"/>
  <c r="H18" i="7"/>
  <c r="G18" i="7"/>
  <c r="I17" i="7"/>
  <c r="H17" i="7"/>
  <c r="G17" i="7"/>
  <c r="I16" i="7"/>
  <c r="H16" i="7"/>
  <c r="G16" i="7"/>
  <c r="I15" i="7"/>
  <c r="H15" i="7"/>
  <c r="G15" i="7"/>
  <c r="I14" i="7"/>
  <c r="H14" i="7"/>
  <c r="G14" i="7"/>
  <c r="I13" i="7"/>
  <c r="H13" i="7"/>
  <c r="G13" i="7"/>
  <c r="I12" i="7"/>
  <c r="H12" i="7"/>
  <c r="G12" i="7"/>
  <c r="I11" i="7"/>
  <c r="H11" i="7"/>
  <c r="G11" i="7"/>
  <c r="I10" i="7"/>
  <c r="H10" i="7"/>
  <c r="G10" i="7"/>
  <c r="I9" i="7"/>
  <c r="H9" i="7"/>
  <c r="G9" i="7"/>
  <c r="I8" i="7"/>
  <c r="H8" i="7"/>
  <c r="G8" i="7"/>
  <c r="I7" i="7"/>
  <c r="H7" i="7"/>
  <c r="G7" i="7"/>
  <c r="I6" i="7"/>
  <c r="H6" i="7"/>
  <c r="G6" i="7"/>
  <c r="I5" i="7"/>
  <c r="H5" i="7"/>
  <c r="G5" i="7"/>
  <c r="B38" i="11"/>
  <c r="B37" i="11"/>
  <c r="O2" i="6"/>
  <c r="B5" i="12" s="1"/>
  <c r="B6" i="12" s="1"/>
  <c r="U2" i="3"/>
  <c r="A18" i="4"/>
  <c r="A19" i="4" s="1"/>
  <c r="A20" i="4" s="1"/>
  <c r="A21" i="4" s="1"/>
  <c r="A22" i="4" s="1"/>
  <c r="A23" i="4" s="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D19" i="11"/>
  <c r="E20" i="11"/>
  <c r="F370" i="7"/>
  <c r="F369" i="7"/>
  <c r="F368" i="7"/>
  <c r="F367" i="7"/>
  <c r="F366" i="7"/>
  <c r="F365" i="7"/>
  <c r="F364" i="7"/>
  <c r="F363" i="7"/>
  <c r="F362" i="7"/>
  <c r="F361" i="7"/>
  <c r="F360" i="7"/>
  <c r="F359" i="7"/>
  <c r="F358" i="7"/>
  <c r="F357" i="7"/>
  <c r="F356" i="7"/>
  <c r="F355" i="7"/>
  <c r="F354" i="7"/>
  <c r="F353" i="7"/>
  <c r="F352" i="7"/>
  <c r="F351" i="7"/>
  <c r="F350" i="7"/>
  <c r="F349" i="7"/>
  <c r="F348" i="7"/>
  <c r="F347" i="7"/>
  <c r="F346" i="7"/>
  <c r="F345" i="7"/>
  <c r="F344" i="7"/>
  <c r="F343" i="7"/>
  <c r="F342" i="7"/>
  <c r="F341" i="7"/>
  <c r="F340" i="7"/>
  <c r="F339" i="7"/>
  <c r="F338" i="7"/>
  <c r="F337" i="7"/>
  <c r="F336" i="7"/>
  <c r="F335" i="7"/>
  <c r="F334" i="7"/>
  <c r="F333" i="7"/>
  <c r="F332" i="7"/>
  <c r="F331" i="7"/>
  <c r="F330" i="7"/>
  <c r="F329" i="7"/>
  <c r="F328" i="7"/>
  <c r="F327" i="7"/>
  <c r="F326" i="7"/>
  <c r="F325" i="7"/>
  <c r="F324" i="7"/>
  <c r="F323" i="7"/>
  <c r="F322" i="7"/>
  <c r="F321" i="7"/>
  <c r="F320" i="7"/>
  <c r="F319" i="7"/>
  <c r="F318" i="7"/>
  <c r="F317" i="7"/>
  <c r="F316" i="7"/>
  <c r="F315" i="7"/>
  <c r="F314" i="7"/>
  <c r="F313" i="7"/>
  <c r="F312" i="7"/>
  <c r="F311" i="7"/>
  <c r="F310" i="7"/>
  <c r="F309" i="7"/>
  <c r="F308" i="7"/>
  <c r="F307" i="7"/>
  <c r="F306" i="7"/>
  <c r="F305" i="7"/>
  <c r="F304" i="7"/>
  <c r="F303" i="7"/>
  <c r="F302" i="7"/>
  <c r="F301" i="7"/>
  <c r="F300" i="7"/>
  <c r="F299" i="7"/>
  <c r="F298" i="7"/>
  <c r="F297" i="7"/>
  <c r="I297" i="7" s="1"/>
  <c r="F296" i="7"/>
  <c r="F295" i="7"/>
  <c r="F294" i="7"/>
  <c r="F293" i="7"/>
  <c r="F292" i="7"/>
  <c r="F291" i="7"/>
  <c r="F290" i="7"/>
  <c r="F289" i="7"/>
  <c r="F288" i="7"/>
  <c r="F287" i="7"/>
  <c r="F286" i="7"/>
  <c r="F285" i="7"/>
  <c r="F284" i="7"/>
  <c r="F283" i="7"/>
  <c r="F282" i="7"/>
  <c r="F281" i="7"/>
  <c r="F280" i="7"/>
  <c r="F279" i="7"/>
  <c r="F278" i="7"/>
  <c r="F277" i="7"/>
  <c r="F276" i="7"/>
  <c r="F275" i="7"/>
  <c r="F274" i="7"/>
  <c r="F273" i="7"/>
  <c r="F272" i="7"/>
  <c r="F271" i="7"/>
  <c r="F270" i="7"/>
  <c r="F269" i="7"/>
  <c r="F268" i="7"/>
  <c r="F267" i="7"/>
  <c r="F266" i="7"/>
  <c r="F265" i="7"/>
  <c r="F264" i="7"/>
  <c r="F263" i="7"/>
  <c r="F262" i="7"/>
  <c r="F261" i="7"/>
  <c r="F260" i="7"/>
  <c r="F259" i="7"/>
  <c r="F258" i="7"/>
  <c r="F257" i="7"/>
  <c r="F256" i="7"/>
  <c r="F255" i="7"/>
  <c r="F254" i="7"/>
  <c r="F253" i="7"/>
  <c r="F252" i="7"/>
  <c r="F251" i="7"/>
  <c r="F250" i="7"/>
  <c r="F249" i="7"/>
  <c r="F248" i="7"/>
  <c r="F247" i="7"/>
  <c r="F246" i="7"/>
  <c r="F245" i="7"/>
  <c r="F244" i="7"/>
  <c r="F243" i="7"/>
  <c r="F242" i="7"/>
  <c r="F241" i="7"/>
  <c r="F240" i="7"/>
  <c r="F239" i="7"/>
  <c r="F238" i="7"/>
  <c r="F237" i="7"/>
  <c r="F236" i="7"/>
  <c r="F235" i="7"/>
  <c r="F234" i="7"/>
  <c r="F233" i="7"/>
  <c r="F232" i="7"/>
  <c r="F231" i="7"/>
  <c r="F230" i="7"/>
  <c r="F229" i="7"/>
  <c r="F228" i="7"/>
  <c r="F227" i="7"/>
  <c r="F226" i="7"/>
  <c r="F225" i="7"/>
  <c r="F224" i="7"/>
  <c r="F223" i="7"/>
  <c r="F222" i="7"/>
  <c r="F221" i="7"/>
  <c r="F220" i="7"/>
  <c r="F219" i="7"/>
  <c r="F218" i="7"/>
  <c r="F217" i="7"/>
  <c r="F216" i="7"/>
  <c r="F215" i="7"/>
  <c r="F214" i="7"/>
  <c r="F213" i="7"/>
  <c r="F212" i="7"/>
  <c r="F211" i="7"/>
  <c r="F210" i="7"/>
  <c r="F209" i="7"/>
  <c r="F208" i="7"/>
  <c r="F207" i="7"/>
  <c r="F206" i="7"/>
  <c r="F205" i="7"/>
  <c r="F204" i="7"/>
  <c r="F203" i="7"/>
  <c r="F202" i="7"/>
  <c r="F201" i="7"/>
  <c r="F200" i="7"/>
  <c r="F199" i="7"/>
  <c r="F198" i="7"/>
  <c r="F197" i="7"/>
  <c r="F196" i="7"/>
  <c r="F195" i="7"/>
  <c r="F194" i="7"/>
  <c r="F193" i="7"/>
  <c r="F192" i="7"/>
  <c r="F191" i="7"/>
  <c r="F190" i="7"/>
  <c r="I190" i="7" s="1"/>
  <c r="F189" i="7"/>
  <c r="I189" i="7" s="1"/>
  <c r="F188" i="7"/>
  <c r="I188" i="7" s="1"/>
  <c r="F187" i="7"/>
  <c r="F186" i="7"/>
  <c r="F185" i="7"/>
  <c r="F184" i="7"/>
  <c r="I184" i="7" s="1"/>
  <c r="F183" i="7"/>
  <c r="F182" i="7"/>
  <c r="F181" i="7"/>
  <c r="F180" i="7"/>
  <c r="F179" i="7"/>
  <c r="F178" i="7"/>
  <c r="F177" i="7"/>
  <c r="I177" i="7" s="1"/>
  <c r="F176" i="7"/>
  <c r="F175" i="7"/>
  <c r="F174" i="7"/>
  <c r="F173" i="7"/>
  <c r="F172" i="7"/>
  <c r="F171" i="7"/>
  <c r="F170" i="7"/>
  <c r="I170" i="7" s="1"/>
  <c r="F169" i="7"/>
  <c r="F168" i="7"/>
  <c r="F167" i="7"/>
  <c r="F166" i="7"/>
  <c r="F165" i="7"/>
  <c r="F164" i="7"/>
  <c r="F163" i="7"/>
  <c r="I163" i="7" s="1"/>
  <c r="F162" i="7"/>
  <c r="F161" i="7"/>
  <c r="F160" i="7"/>
  <c r="F159" i="7"/>
  <c r="F158" i="7"/>
  <c r="F157" i="7"/>
  <c r="F156" i="7"/>
  <c r="F155" i="7"/>
  <c r="F154" i="7"/>
  <c r="F153" i="7"/>
  <c r="F152" i="7"/>
  <c r="F151" i="7"/>
  <c r="F150" i="7"/>
  <c r="F149" i="7"/>
  <c r="F148" i="7"/>
  <c r="F147" i="7"/>
  <c r="F146" i="7"/>
  <c r="F145" i="7"/>
  <c r="F144" i="7"/>
  <c r="F143" i="7"/>
  <c r="F142" i="7"/>
  <c r="I142" i="7" s="1"/>
  <c r="F141" i="7"/>
  <c r="F140" i="7"/>
  <c r="F139" i="7"/>
  <c r="I139" i="7" s="1"/>
  <c r="F138" i="7"/>
  <c r="F137" i="7"/>
  <c r="F136" i="7"/>
  <c r="F135" i="7"/>
  <c r="I135" i="7" s="1"/>
  <c r="F134" i="7"/>
  <c r="I134" i="7" s="1"/>
  <c r="F133" i="7"/>
  <c r="F132" i="7"/>
  <c r="F131" i="7"/>
  <c r="F130" i="7"/>
  <c r="F129" i="7"/>
  <c r="F128" i="7"/>
  <c r="F127" i="7"/>
  <c r="F126" i="7"/>
  <c r="F125" i="7"/>
  <c r="F124" i="7"/>
  <c r="F123" i="7"/>
  <c r="F122" i="7"/>
  <c r="F121" i="7"/>
  <c r="I121" i="7" s="1"/>
  <c r="F120" i="7"/>
  <c r="F119" i="7"/>
  <c r="F118" i="7"/>
  <c r="F117" i="7"/>
  <c r="F116" i="7"/>
  <c r="F115" i="7"/>
  <c r="I115" i="7" s="1"/>
  <c r="F114" i="7"/>
  <c r="F113" i="7"/>
  <c r="I113" i="7" s="1"/>
  <c r="F112" i="7"/>
  <c r="I112" i="7" s="1"/>
  <c r="F111" i="7"/>
  <c r="F110" i="7"/>
  <c r="F109" i="7"/>
  <c r="F108" i="7"/>
  <c r="F107" i="7"/>
  <c r="F106" i="7"/>
  <c r="I106" i="7" s="1"/>
  <c r="F105" i="7"/>
  <c r="F104" i="7"/>
  <c r="F103" i="7"/>
  <c r="F102" i="7"/>
  <c r="F101" i="7"/>
  <c r="F100" i="7"/>
  <c r="F99" i="7"/>
  <c r="F98" i="7"/>
  <c r="F97" i="7"/>
  <c r="F96" i="7"/>
  <c r="F95" i="7"/>
  <c r="I95" i="7" s="1"/>
  <c r="F94" i="7"/>
  <c r="F93" i="7"/>
  <c r="F92" i="7"/>
  <c r="F91" i="7"/>
  <c r="F90" i="7"/>
  <c r="F89" i="7"/>
  <c r="F88" i="7"/>
  <c r="F87" i="7"/>
  <c r="F86" i="7"/>
  <c r="F85" i="7"/>
  <c r="I85" i="7" s="1"/>
  <c r="F84" i="7"/>
  <c r="F83" i="7"/>
  <c r="F82" i="7"/>
  <c r="F81" i="7"/>
  <c r="F80" i="7"/>
  <c r="F79" i="7"/>
  <c r="I79" i="7" s="1"/>
  <c r="F78" i="7"/>
  <c r="F77" i="7"/>
  <c r="F76" i="7"/>
  <c r="F75" i="7"/>
  <c r="F74" i="7"/>
  <c r="F73" i="7"/>
  <c r="F72" i="7"/>
  <c r="F71" i="7"/>
  <c r="F70" i="7"/>
  <c r="F69" i="7"/>
  <c r="F68" i="7"/>
  <c r="F67" i="7"/>
  <c r="F66" i="7"/>
  <c r="F65" i="7"/>
  <c r="F64" i="7"/>
  <c r="F63" i="7"/>
  <c r="F62" i="7"/>
  <c r="F61" i="7"/>
  <c r="F60" i="7"/>
  <c r="F59" i="7"/>
  <c r="F58" i="7"/>
  <c r="F57" i="7"/>
  <c r="F56" i="7"/>
  <c r="F55" i="7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F5" i="7"/>
  <c r="E370" i="7"/>
  <c r="E369" i="7"/>
  <c r="E368" i="7"/>
  <c r="E367" i="7"/>
  <c r="E366" i="7"/>
  <c r="E365" i="7"/>
  <c r="E364" i="7"/>
  <c r="E363" i="7"/>
  <c r="E362" i="7"/>
  <c r="E361" i="7"/>
  <c r="E360" i="7"/>
  <c r="E359" i="7"/>
  <c r="E358" i="7"/>
  <c r="E357" i="7"/>
  <c r="E356" i="7"/>
  <c r="E355" i="7"/>
  <c r="E354" i="7"/>
  <c r="E353" i="7"/>
  <c r="E352" i="7"/>
  <c r="E351" i="7"/>
  <c r="E350" i="7"/>
  <c r="E349" i="7"/>
  <c r="E348" i="7"/>
  <c r="E347" i="7"/>
  <c r="E346" i="7"/>
  <c r="E345" i="7"/>
  <c r="E344" i="7"/>
  <c r="E343" i="7"/>
  <c r="E342" i="7"/>
  <c r="E341" i="7"/>
  <c r="E340" i="7"/>
  <c r="E339" i="7"/>
  <c r="E338" i="7"/>
  <c r="E337" i="7"/>
  <c r="E336" i="7"/>
  <c r="E335" i="7"/>
  <c r="E334" i="7"/>
  <c r="E333" i="7"/>
  <c r="E332" i="7"/>
  <c r="E331" i="7"/>
  <c r="E330" i="7"/>
  <c r="E329" i="7"/>
  <c r="E328" i="7"/>
  <c r="E327" i="7"/>
  <c r="E326" i="7"/>
  <c r="E325" i="7"/>
  <c r="E324" i="7"/>
  <c r="E323" i="7"/>
  <c r="E322" i="7"/>
  <c r="E321" i="7"/>
  <c r="E320" i="7"/>
  <c r="E319" i="7"/>
  <c r="E318" i="7"/>
  <c r="E317" i="7"/>
  <c r="E316" i="7"/>
  <c r="E315" i="7"/>
  <c r="E314" i="7"/>
  <c r="E313" i="7"/>
  <c r="E312" i="7"/>
  <c r="E311" i="7"/>
  <c r="E310" i="7"/>
  <c r="E309" i="7"/>
  <c r="E308" i="7"/>
  <c r="E307" i="7"/>
  <c r="E306" i="7"/>
  <c r="E305" i="7"/>
  <c r="E304" i="7"/>
  <c r="E303" i="7"/>
  <c r="E302" i="7"/>
  <c r="E301" i="7"/>
  <c r="E300" i="7"/>
  <c r="E299" i="7"/>
  <c r="E298" i="7"/>
  <c r="E297" i="7"/>
  <c r="H297" i="7" s="1"/>
  <c r="E296" i="7"/>
  <c r="E295" i="7"/>
  <c r="E294" i="7"/>
  <c r="E293" i="7"/>
  <c r="E292" i="7"/>
  <c r="E291" i="7"/>
  <c r="E290" i="7"/>
  <c r="E289" i="7"/>
  <c r="E288" i="7"/>
  <c r="E287" i="7"/>
  <c r="E286" i="7"/>
  <c r="E285" i="7"/>
  <c r="E284" i="7"/>
  <c r="E283" i="7"/>
  <c r="E282" i="7"/>
  <c r="E281" i="7"/>
  <c r="E280" i="7"/>
  <c r="E279" i="7"/>
  <c r="E278" i="7"/>
  <c r="E277" i="7"/>
  <c r="E276" i="7"/>
  <c r="E275" i="7"/>
  <c r="E274" i="7"/>
  <c r="E273" i="7"/>
  <c r="E272" i="7"/>
  <c r="E271" i="7"/>
  <c r="E270" i="7"/>
  <c r="E269" i="7"/>
  <c r="E268" i="7"/>
  <c r="E267" i="7"/>
  <c r="E266" i="7"/>
  <c r="E265" i="7"/>
  <c r="E264" i="7"/>
  <c r="E263" i="7"/>
  <c r="E262" i="7"/>
  <c r="E261" i="7"/>
  <c r="E260" i="7"/>
  <c r="E259" i="7"/>
  <c r="E258" i="7"/>
  <c r="E257" i="7"/>
  <c r="E256" i="7"/>
  <c r="E255" i="7"/>
  <c r="E254" i="7"/>
  <c r="E253" i="7"/>
  <c r="E252" i="7"/>
  <c r="E251" i="7"/>
  <c r="E250" i="7"/>
  <c r="E249" i="7"/>
  <c r="E248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E235" i="7"/>
  <c r="E234" i="7"/>
  <c r="E233" i="7"/>
  <c r="E232" i="7"/>
  <c r="E231" i="7"/>
  <c r="E230" i="7"/>
  <c r="E229" i="7"/>
  <c r="E228" i="7"/>
  <c r="E227" i="7"/>
  <c r="E226" i="7"/>
  <c r="E225" i="7"/>
  <c r="E224" i="7"/>
  <c r="E223" i="7"/>
  <c r="E222" i="7"/>
  <c r="E221" i="7"/>
  <c r="E220" i="7"/>
  <c r="E219" i="7"/>
  <c r="E218" i="7"/>
  <c r="E217" i="7"/>
  <c r="E216" i="7"/>
  <c r="E215" i="7"/>
  <c r="E214" i="7"/>
  <c r="E213" i="7"/>
  <c r="E212" i="7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H188" i="7" s="1"/>
  <c r="E187" i="7"/>
  <c r="E186" i="7"/>
  <c r="E185" i="7"/>
  <c r="E184" i="7"/>
  <c r="H184" i="7" s="1"/>
  <c r="E183" i="7"/>
  <c r="E182" i="7"/>
  <c r="E181" i="7"/>
  <c r="E180" i="7"/>
  <c r="E179" i="7"/>
  <c r="E178" i="7"/>
  <c r="E177" i="7"/>
  <c r="H177" i="7" s="1"/>
  <c r="E176" i="7"/>
  <c r="E175" i="7"/>
  <c r="E174" i="7"/>
  <c r="E173" i="7"/>
  <c r="E172" i="7"/>
  <c r="E171" i="7"/>
  <c r="E170" i="7"/>
  <c r="H170" i="7" s="1"/>
  <c r="E169" i="7"/>
  <c r="E168" i="7"/>
  <c r="E167" i="7"/>
  <c r="E166" i="7"/>
  <c r="E165" i="7"/>
  <c r="E164" i="7"/>
  <c r="E163" i="7"/>
  <c r="H163" i="7" s="1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H142" i="7" s="1"/>
  <c r="E141" i="7"/>
  <c r="E140" i="7"/>
  <c r="E139" i="7"/>
  <c r="H139" i="7" s="1"/>
  <c r="E138" i="7"/>
  <c r="E137" i="7"/>
  <c r="E136" i="7"/>
  <c r="E135" i="7"/>
  <c r="H135" i="7" s="1"/>
  <c r="E134" i="7"/>
  <c r="H134" i="7" s="1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H121" i="7" s="1"/>
  <c r="E120" i="7"/>
  <c r="E119" i="7"/>
  <c r="E118" i="7"/>
  <c r="E117" i="7"/>
  <c r="E116" i="7"/>
  <c r="E115" i="7"/>
  <c r="H115" i="7" s="1"/>
  <c r="E114" i="7"/>
  <c r="H114" i="7" s="1"/>
  <c r="E113" i="7"/>
  <c r="H113" i="7" s="1"/>
  <c r="E112" i="7"/>
  <c r="H112" i="7" s="1"/>
  <c r="E111" i="7"/>
  <c r="E110" i="7"/>
  <c r="E109" i="7"/>
  <c r="E108" i="7"/>
  <c r="E107" i="7"/>
  <c r="E106" i="7"/>
  <c r="H106" i="7" s="1"/>
  <c r="E105" i="7"/>
  <c r="E104" i="7"/>
  <c r="E103" i="7"/>
  <c r="E102" i="7"/>
  <c r="E101" i="7"/>
  <c r="E100" i="7"/>
  <c r="H100" i="7" s="1"/>
  <c r="E99" i="7"/>
  <c r="E98" i="7"/>
  <c r="E97" i="7"/>
  <c r="E96" i="7"/>
  <c r="E95" i="7"/>
  <c r="H95" i="7" s="1"/>
  <c r="E94" i="7"/>
  <c r="E93" i="7"/>
  <c r="E92" i="7"/>
  <c r="E91" i="7"/>
  <c r="E90" i="7"/>
  <c r="E89" i="7"/>
  <c r="E88" i="7"/>
  <c r="E87" i="7"/>
  <c r="E86" i="7"/>
  <c r="E85" i="7"/>
  <c r="H85" i="7" s="1"/>
  <c r="E84" i="7"/>
  <c r="E83" i="7"/>
  <c r="E82" i="7"/>
  <c r="E81" i="7"/>
  <c r="E80" i="7"/>
  <c r="E79" i="7"/>
  <c r="H79" i="7" s="1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D333" i="7"/>
  <c r="D332" i="7"/>
  <c r="D331" i="7"/>
  <c r="D330" i="7"/>
  <c r="D329" i="7"/>
  <c r="D328" i="7"/>
  <c r="D327" i="7"/>
  <c r="D326" i="7"/>
  <c r="D325" i="7"/>
  <c r="D324" i="7"/>
  <c r="D323" i="7"/>
  <c r="D322" i="7"/>
  <c r="D321" i="7"/>
  <c r="D320" i="7"/>
  <c r="D319" i="7"/>
  <c r="D318" i="7"/>
  <c r="D317" i="7"/>
  <c r="D316" i="7"/>
  <c r="D315" i="7"/>
  <c r="D314" i="7"/>
  <c r="D313" i="7"/>
  <c r="D312" i="7"/>
  <c r="D311" i="7"/>
  <c r="D310" i="7"/>
  <c r="D309" i="7"/>
  <c r="D308" i="7"/>
  <c r="D307" i="7"/>
  <c r="D306" i="7"/>
  <c r="D305" i="7"/>
  <c r="D304" i="7"/>
  <c r="D303" i="7"/>
  <c r="D302" i="7"/>
  <c r="D301" i="7"/>
  <c r="D300" i="7"/>
  <c r="D299" i="7"/>
  <c r="D298" i="7"/>
  <c r="D297" i="7"/>
  <c r="G297" i="7" s="1"/>
  <c r="D296" i="7"/>
  <c r="D295" i="7"/>
  <c r="D294" i="7"/>
  <c r="D293" i="7"/>
  <c r="D292" i="7"/>
  <c r="D291" i="7"/>
  <c r="D290" i="7"/>
  <c r="D289" i="7"/>
  <c r="D288" i="7"/>
  <c r="D287" i="7"/>
  <c r="D286" i="7"/>
  <c r="D285" i="7"/>
  <c r="D284" i="7"/>
  <c r="D283" i="7"/>
  <c r="D282" i="7"/>
  <c r="D281" i="7"/>
  <c r="D280" i="7"/>
  <c r="D279" i="7"/>
  <c r="D278" i="7"/>
  <c r="D277" i="7"/>
  <c r="D276" i="7"/>
  <c r="D275" i="7"/>
  <c r="D274" i="7"/>
  <c r="D273" i="7"/>
  <c r="D272" i="7"/>
  <c r="D271" i="7"/>
  <c r="D270" i="7"/>
  <c r="D269" i="7"/>
  <c r="D268" i="7"/>
  <c r="D267" i="7"/>
  <c r="D266" i="7"/>
  <c r="D265" i="7"/>
  <c r="D264" i="7"/>
  <c r="D263" i="7"/>
  <c r="D262" i="7"/>
  <c r="D261" i="7"/>
  <c r="D260" i="7"/>
  <c r="D259" i="7"/>
  <c r="D258" i="7"/>
  <c r="D257" i="7"/>
  <c r="D256" i="7"/>
  <c r="D255" i="7"/>
  <c r="D254" i="7"/>
  <c r="D253" i="7"/>
  <c r="D252" i="7"/>
  <c r="D251" i="7"/>
  <c r="D250" i="7"/>
  <c r="D249" i="7"/>
  <c r="D248" i="7"/>
  <c r="D247" i="7"/>
  <c r="D246" i="7"/>
  <c r="D245" i="7"/>
  <c r="D244" i="7"/>
  <c r="D243" i="7"/>
  <c r="D242" i="7"/>
  <c r="D241" i="7"/>
  <c r="D240" i="7"/>
  <c r="D239" i="7"/>
  <c r="D238" i="7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G188" i="7" s="1"/>
  <c r="D187" i="7"/>
  <c r="D186" i="7"/>
  <c r="D185" i="7"/>
  <c r="D184" i="7"/>
  <c r="G184" i="7" s="1"/>
  <c r="D183" i="7"/>
  <c r="D182" i="7"/>
  <c r="D181" i="7"/>
  <c r="D180" i="7"/>
  <c r="D179" i="7"/>
  <c r="D178" i="7"/>
  <c r="D177" i="7"/>
  <c r="G177" i="7" s="1"/>
  <c r="D176" i="7"/>
  <c r="D175" i="7"/>
  <c r="D174" i="7"/>
  <c r="D173" i="7"/>
  <c r="D172" i="7"/>
  <c r="D171" i="7"/>
  <c r="D170" i="7"/>
  <c r="G170" i="7" s="1"/>
  <c r="D169" i="7"/>
  <c r="D168" i="7"/>
  <c r="D167" i="7"/>
  <c r="D166" i="7"/>
  <c r="D165" i="7"/>
  <c r="D164" i="7"/>
  <c r="D163" i="7"/>
  <c r="G163" i="7" s="1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G142" i="7" s="1"/>
  <c r="D141" i="7"/>
  <c r="D140" i="7"/>
  <c r="D139" i="7"/>
  <c r="G139" i="7" s="1"/>
  <c r="D138" i="7"/>
  <c r="D137" i="7"/>
  <c r="D136" i="7"/>
  <c r="D135" i="7"/>
  <c r="G135" i="7" s="1"/>
  <c r="D134" i="7"/>
  <c r="G134" i="7" s="1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G121" i="7" s="1"/>
  <c r="D120" i="7"/>
  <c r="D119" i="7"/>
  <c r="D118" i="7"/>
  <c r="D117" i="7"/>
  <c r="D116" i="7"/>
  <c r="D115" i="7"/>
  <c r="G115" i="7" s="1"/>
  <c r="D114" i="7"/>
  <c r="G114" i="7" s="1"/>
  <c r="D113" i="7"/>
  <c r="G113" i="7" s="1"/>
  <c r="D112" i="7"/>
  <c r="D111" i="7"/>
  <c r="D110" i="7"/>
  <c r="D109" i="7"/>
  <c r="D108" i="7"/>
  <c r="D107" i="7"/>
  <c r="D106" i="7"/>
  <c r="G106" i="7" s="1"/>
  <c r="D105" i="7"/>
  <c r="D104" i="7"/>
  <c r="D103" i="7"/>
  <c r="D102" i="7"/>
  <c r="D101" i="7"/>
  <c r="D100" i="7"/>
  <c r="G100" i="7" s="1"/>
  <c r="D99" i="7"/>
  <c r="D98" i="7"/>
  <c r="D97" i="7"/>
  <c r="D96" i="7"/>
  <c r="D95" i="7"/>
  <c r="G95" i="7" s="1"/>
  <c r="D94" i="7"/>
  <c r="D93" i="7"/>
  <c r="D92" i="7"/>
  <c r="D91" i="7"/>
  <c r="D90" i="7"/>
  <c r="D89" i="7"/>
  <c r="D88" i="7"/>
  <c r="D87" i="7"/>
  <c r="D86" i="7"/>
  <c r="D85" i="7"/>
  <c r="G85" i="7" s="1"/>
  <c r="D84" i="7"/>
  <c r="D83" i="7"/>
  <c r="D82" i="7"/>
  <c r="D81" i="7"/>
  <c r="D80" i="7"/>
  <c r="D79" i="7"/>
  <c r="G79" i="7" s="1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14" i="11"/>
  <c r="D12" i="11"/>
  <c r="D9" i="11"/>
  <c r="D7" i="11"/>
  <c r="D5" i="11"/>
  <c r="D6" i="11"/>
  <c r="D8" i="11"/>
  <c r="D10" i="11"/>
  <c r="D11" i="11"/>
  <c r="D13" i="11"/>
  <c r="D15" i="11"/>
  <c r="D4" i="11"/>
  <c r="B6" i="7"/>
  <c r="C6" i="7"/>
  <c r="B7" i="7"/>
  <c r="C7" i="7" s="1"/>
  <c r="B8" i="7"/>
  <c r="C8" i="7"/>
  <c r="B9" i="7"/>
  <c r="C9" i="7"/>
  <c r="B10" i="7"/>
  <c r="C10" i="7"/>
  <c r="B11" i="7"/>
  <c r="C11" i="7"/>
  <c r="B12" i="7"/>
  <c r="C12" i="7"/>
  <c r="B13" i="7"/>
  <c r="C13" i="7" s="1"/>
  <c r="B14" i="7"/>
  <c r="C14" i="7"/>
  <c r="B15" i="7"/>
  <c r="C15" i="7" s="1"/>
  <c r="B16" i="7"/>
  <c r="C16" i="7"/>
  <c r="B17" i="7"/>
  <c r="C17" i="7"/>
  <c r="B18" i="7"/>
  <c r="C18" i="7"/>
  <c r="B19" i="7"/>
  <c r="C19" i="7"/>
  <c r="B20" i="7"/>
  <c r="C20" i="7"/>
  <c r="B21" i="7"/>
  <c r="C21" i="7" s="1"/>
  <c r="B22" i="7"/>
  <c r="C22" i="7" s="1"/>
  <c r="B23" i="7"/>
  <c r="C23" i="7"/>
  <c r="B24" i="7"/>
  <c r="C24" i="7"/>
  <c r="B25" i="7"/>
  <c r="C25" i="7"/>
  <c r="B26" i="7"/>
  <c r="C26" i="7"/>
  <c r="B27" i="7"/>
  <c r="C27" i="7"/>
  <c r="B28" i="7"/>
  <c r="C28" i="7"/>
  <c r="B29" i="7"/>
  <c r="C29" i="7" s="1"/>
  <c r="B30" i="7"/>
  <c r="C30" i="7" s="1"/>
  <c r="B31" i="7"/>
  <c r="C31" i="7"/>
  <c r="B32" i="7"/>
  <c r="C32" i="7"/>
  <c r="B33" i="7"/>
  <c r="C33" i="7"/>
  <c r="B34" i="7"/>
  <c r="C34" i="7"/>
  <c r="B35" i="7"/>
  <c r="C35" i="7"/>
  <c r="B36" i="7"/>
  <c r="C36" i="7"/>
  <c r="B37" i="7"/>
  <c r="C37" i="7"/>
  <c r="B38" i="7"/>
  <c r="C38" i="7" s="1"/>
  <c r="B39" i="7"/>
  <c r="C39" i="7"/>
  <c r="B40" i="7"/>
  <c r="C40" i="7"/>
  <c r="B41" i="7"/>
  <c r="C41" i="7"/>
  <c r="B42" i="7"/>
  <c r="C42" i="7"/>
  <c r="B43" i="7"/>
  <c r="C43" i="7"/>
  <c r="B44" i="7"/>
  <c r="C44" i="7"/>
  <c r="B45" i="7"/>
  <c r="C45" i="7"/>
  <c r="B46" i="7"/>
  <c r="C46" i="7" s="1"/>
  <c r="B47" i="7"/>
  <c r="C47" i="7"/>
  <c r="B48" i="7"/>
  <c r="C48" i="7"/>
  <c r="B49" i="7"/>
  <c r="C49" i="7"/>
  <c r="B50" i="7"/>
  <c r="C50" i="7"/>
  <c r="B51" i="7"/>
  <c r="C51" i="7"/>
  <c r="B52" i="7"/>
  <c r="C52" i="7"/>
  <c r="B53" i="7"/>
  <c r="C53" i="7"/>
  <c r="B54" i="7"/>
  <c r="C54" i="7" s="1"/>
  <c r="B55" i="7"/>
  <c r="C55" i="7"/>
  <c r="B56" i="7"/>
  <c r="C56" i="7" s="1"/>
  <c r="B57" i="7"/>
  <c r="C57" i="7" s="1"/>
  <c r="B58" i="7"/>
  <c r="C58" i="7"/>
  <c r="B59" i="7"/>
  <c r="C59" i="7"/>
  <c r="B60" i="7"/>
  <c r="C60" i="7"/>
  <c r="B61" i="7"/>
  <c r="C61" i="7"/>
  <c r="B62" i="7"/>
  <c r="C62" i="7"/>
  <c r="B63" i="7"/>
  <c r="C63" i="7" s="1"/>
  <c r="B64" i="7"/>
  <c r="C64" i="7"/>
  <c r="B65" i="7"/>
  <c r="C65" i="7"/>
  <c r="B66" i="7"/>
  <c r="C66" i="7"/>
  <c r="B67" i="7"/>
  <c r="C67" i="7"/>
  <c r="B68" i="7"/>
  <c r="C68" i="7"/>
  <c r="B69" i="7"/>
  <c r="C69" i="7"/>
  <c r="B70" i="7"/>
  <c r="C70" i="7"/>
  <c r="B71" i="7"/>
  <c r="C71" i="7" s="1"/>
  <c r="B72" i="7"/>
  <c r="C72" i="7"/>
  <c r="B73" i="7"/>
  <c r="C73" i="7"/>
  <c r="B74" i="7"/>
  <c r="C74" i="7"/>
  <c r="B75" i="7"/>
  <c r="C75" i="7"/>
  <c r="B76" i="7"/>
  <c r="C76" i="7"/>
  <c r="B77" i="7"/>
  <c r="C77" i="7"/>
  <c r="B78" i="7"/>
  <c r="C78" i="7"/>
  <c r="B79" i="7"/>
  <c r="C79" i="7" s="1"/>
  <c r="B80" i="7"/>
  <c r="C80" i="7"/>
  <c r="B81" i="7"/>
  <c r="C81" i="7"/>
  <c r="B82" i="7"/>
  <c r="C82" i="7"/>
  <c r="B83" i="7"/>
  <c r="C83" i="7"/>
  <c r="B84" i="7"/>
  <c r="C84" i="7"/>
  <c r="B85" i="7"/>
  <c r="C85" i="7" s="1"/>
  <c r="B86" i="7"/>
  <c r="C86" i="7"/>
  <c r="B87" i="7"/>
  <c r="C87" i="7" s="1"/>
  <c r="B88" i="7"/>
  <c r="C88" i="7"/>
  <c r="B89" i="7"/>
  <c r="C89" i="7"/>
  <c r="B90" i="7"/>
  <c r="C90" i="7"/>
  <c r="B91" i="7"/>
  <c r="C91" i="7"/>
  <c r="B92" i="7"/>
  <c r="C92" i="7"/>
  <c r="B93" i="7"/>
  <c r="C93" i="7"/>
  <c r="B94" i="7"/>
  <c r="C94" i="7"/>
  <c r="B95" i="7"/>
  <c r="C95" i="7" s="1"/>
  <c r="B96" i="7"/>
  <c r="C96" i="7"/>
  <c r="B97" i="7"/>
  <c r="C97" i="7"/>
  <c r="B98" i="7"/>
  <c r="C98" i="7"/>
  <c r="B99" i="7"/>
  <c r="C99" i="7"/>
  <c r="B100" i="7"/>
  <c r="C100" i="7" s="1"/>
  <c r="B101" i="7"/>
  <c r="C101" i="7"/>
  <c r="B102" i="7"/>
  <c r="C102" i="7"/>
  <c r="B103" i="7"/>
  <c r="C103" i="7" s="1"/>
  <c r="B104" i="7"/>
  <c r="C104" i="7"/>
  <c r="B105" i="7"/>
  <c r="C105" i="7"/>
  <c r="B106" i="7"/>
  <c r="C106" i="7"/>
  <c r="B107" i="7"/>
  <c r="C107" i="7"/>
  <c r="B108" i="7"/>
  <c r="C108" i="7"/>
  <c r="B109" i="7"/>
  <c r="C109" i="7"/>
  <c r="B110" i="7"/>
  <c r="C110" i="7"/>
  <c r="B111" i="7"/>
  <c r="C111" i="7" s="1"/>
  <c r="B112" i="7"/>
  <c r="C112" i="7"/>
  <c r="B113" i="7"/>
  <c r="C113" i="7" s="1"/>
  <c r="B114" i="7"/>
  <c r="C114" i="7" s="1"/>
  <c r="B115" i="7"/>
  <c r="C115" i="7" s="1"/>
  <c r="B116" i="7"/>
  <c r="C116" i="7"/>
  <c r="B117" i="7"/>
  <c r="C117" i="7"/>
  <c r="B118" i="7"/>
  <c r="C118" i="7"/>
  <c r="B119" i="7"/>
  <c r="C119" i="7" s="1"/>
  <c r="B120" i="7"/>
  <c r="C120" i="7"/>
  <c r="B121" i="7"/>
  <c r="C121" i="7" s="1"/>
  <c r="B122" i="7"/>
  <c r="C122" i="7"/>
  <c r="B123" i="7"/>
  <c r="C123" i="7"/>
  <c r="B124" i="7"/>
  <c r="C124" i="7"/>
  <c r="B125" i="7"/>
  <c r="C125" i="7"/>
  <c r="B126" i="7"/>
  <c r="C126" i="7"/>
  <c r="B127" i="7"/>
  <c r="C127" i="7" s="1"/>
  <c r="B128" i="7"/>
  <c r="C128" i="7"/>
  <c r="B129" i="7"/>
  <c r="C129" i="7"/>
  <c r="B130" i="7"/>
  <c r="C130" i="7"/>
  <c r="B131" i="7"/>
  <c r="C131" i="7"/>
  <c r="B132" i="7"/>
  <c r="C132" i="7"/>
  <c r="B133" i="7"/>
  <c r="C133" i="7"/>
  <c r="B134" i="7"/>
  <c r="C134" i="7"/>
  <c r="B135" i="7"/>
  <c r="C135" i="7" s="1"/>
  <c r="B136" i="7"/>
  <c r="C136" i="7"/>
  <c r="B137" i="7"/>
  <c r="C137" i="7"/>
  <c r="B138" i="7"/>
  <c r="C138" i="7"/>
  <c r="B139" i="7"/>
  <c r="C139" i="7" s="1"/>
  <c r="B140" i="7"/>
  <c r="C140" i="7"/>
  <c r="B141" i="7"/>
  <c r="C141" i="7"/>
  <c r="B142" i="7"/>
  <c r="C142" i="7" s="1"/>
  <c r="B143" i="7"/>
  <c r="C143" i="7" s="1"/>
  <c r="B144" i="7"/>
  <c r="C144" i="7"/>
  <c r="B146" i="7"/>
  <c r="C146" i="7"/>
  <c r="B147" i="7"/>
  <c r="C147" i="7"/>
  <c r="B148" i="7"/>
  <c r="C148" i="7"/>
  <c r="B149" i="7"/>
  <c r="C149" i="7"/>
  <c r="B150" i="7"/>
  <c r="C150" i="7"/>
  <c r="B151" i="7"/>
  <c r="C151" i="7"/>
  <c r="B152" i="7"/>
  <c r="C152" i="7" s="1"/>
  <c r="B153" i="7"/>
  <c r="C153" i="7" s="1"/>
  <c r="B154" i="7"/>
  <c r="C154" i="7" s="1"/>
  <c r="B155" i="7"/>
  <c r="C155" i="7"/>
  <c r="B156" i="7"/>
  <c r="C156" i="7" s="1"/>
  <c r="B157" i="7"/>
  <c r="C157" i="7"/>
  <c r="B158" i="7"/>
  <c r="C158" i="7"/>
  <c r="B159" i="7"/>
  <c r="C159" i="7"/>
  <c r="B160" i="7"/>
  <c r="C160" i="7"/>
  <c r="B161" i="7"/>
  <c r="C161" i="7"/>
  <c r="B162" i="7"/>
  <c r="C162" i="7" s="1"/>
  <c r="B163" i="7"/>
  <c r="C163" i="7" s="1"/>
  <c r="B164" i="7"/>
  <c r="C164" i="7"/>
  <c r="B165" i="7"/>
  <c r="C165" i="7"/>
  <c r="B166" i="7"/>
  <c r="C166" i="7"/>
  <c r="B167" i="7"/>
  <c r="C167" i="7"/>
  <c r="B168" i="7"/>
  <c r="C168" i="7" s="1"/>
  <c r="B169" i="7"/>
  <c r="C169" i="7"/>
  <c r="B170" i="7"/>
  <c r="C170" i="7" s="1"/>
  <c r="B171" i="7"/>
  <c r="C171" i="7" s="1"/>
  <c r="B172" i="7"/>
  <c r="C172" i="7"/>
  <c r="B173" i="7"/>
  <c r="C173" i="7"/>
  <c r="B174" i="7"/>
  <c r="C174" i="7"/>
  <c r="B175" i="7"/>
  <c r="C175" i="7"/>
  <c r="B176" i="7"/>
  <c r="C176" i="7"/>
  <c r="B177" i="7"/>
  <c r="C177" i="7" s="1"/>
  <c r="B178" i="7"/>
  <c r="C178" i="7"/>
  <c r="B179" i="7"/>
  <c r="C179" i="7" s="1"/>
  <c r="B180" i="7"/>
  <c r="C180" i="7"/>
  <c r="B181" i="7"/>
  <c r="C181" i="7"/>
  <c r="B182" i="7"/>
  <c r="C182" i="7"/>
  <c r="B183" i="7"/>
  <c r="C183" i="7"/>
  <c r="B184" i="7"/>
  <c r="C184" i="7" s="1"/>
  <c r="B185" i="7"/>
  <c r="C185" i="7"/>
  <c r="B186" i="7"/>
  <c r="C186" i="7"/>
  <c r="B187" i="7"/>
  <c r="C187" i="7"/>
  <c r="B188" i="7"/>
  <c r="C188" i="7" s="1"/>
  <c r="B189" i="7"/>
  <c r="C189" i="7" s="1"/>
  <c r="B190" i="7"/>
  <c r="C190" i="7" s="1"/>
  <c r="B191" i="7"/>
  <c r="C191" i="7"/>
  <c r="B192" i="7"/>
  <c r="C192" i="7"/>
  <c r="B193" i="7"/>
  <c r="C193" i="7"/>
  <c r="B194" i="7"/>
  <c r="C194" i="7"/>
  <c r="B195" i="7"/>
  <c r="C195" i="7"/>
  <c r="B196" i="7"/>
  <c r="C196" i="7" s="1"/>
  <c r="B197" i="7"/>
  <c r="C197" i="7"/>
  <c r="B198" i="7"/>
  <c r="C198" i="7" s="1"/>
  <c r="B199" i="7"/>
  <c r="C199" i="7" s="1"/>
  <c r="B200" i="7"/>
  <c r="C200" i="7"/>
  <c r="B201" i="7"/>
  <c r="C201" i="7"/>
  <c r="B202" i="7"/>
  <c r="C202" i="7"/>
  <c r="B203" i="7"/>
  <c r="C203" i="7"/>
  <c r="B204" i="7"/>
  <c r="C204" i="7"/>
  <c r="B205" i="7"/>
  <c r="C205" i="7" s="1"/>
  <c r="B206" i="7"/>
  <c r="C206" i="7"/>
  <c r="B207" i="7"/>
  <c r="C207" i="7"/>
  <c r="B208" i="7"/>
  <c r="C208" i="7"/>
  <c r="B209" i="7"/>
  <c r="C209" i="7"/>
  <c r="B210" i="7"/>
  <c r="C210" i="7"/>
  <c r="B211" i="7"/>
  <c r="C211" i="7"/>
  <c r="B212" i="7"/>
  <c r="C212" i="7"/>
  <c r="B213" i="7"/>
  <c r="C213" i="7" s="1"/>
  <c r="B214" i="7"/>
  <c r="C214" i="7"/>
  <c r="B215" i="7"/>
  <c r="C215" i="7"/>
  <c r="B216" i="7"/>
  <c r="C216" i="7"/>
  <c r="B217" i="7"/>
  <c r="C217" i="7"/>
  <c r="B218" i="7"/>
  <c r="C218" i="7"/>
  <c r="B219" i="7"/>
  <c r="C219" i="7"/>
  <c r="B220" i="7"/>
  <c r="C220" i="7"/>
  <c r="B221" i="7"/>
  <c r="C221" i="7" s="1"/>
  <c r="B222" i="7"/>
  <c r="C222" i="7"/>
  <c r="B223" i="7"/>
  <c r="C223" i="7"/>
  <c r="B224" i="7"/>
  <c r="C224" i="7"/>
  <c r="B225" i="7"/>
  <c r="C225" i="7"/>
  <c r="B226" i="7"/>
  <c r="C226" i="7" s="1"/>
  <c r="B227" i="7"/>
  <c r="C227" i="7"/>
  <c r="B228" i="7"/>
  <c r="C228" i="7"/>
  <c r="B229" i="7"/>
  <c r="C229" i="7"/>
  <c r="B230" i="7"/>
  <c r="C230" i="7" s="1"/>
  <c r="B231" i="7"/>
  <c r="C231" i="7"/>
  <c r="B232" i="7"/>
  <c r="C232" i="7"/>
  <c r="B233" i="7"/>
  <c r="C233" i="7"/>
  <c r="B234" i="7"/>
  <c r="C234" i="7"/>
  <c r="B235" i="7"/>
  <c r="C235" i="7"/>
  <c r="B236" i="7"/>
  <c r="C236" i="7"/>
  <c r="B237" i="7"/>
  <c r="C237" i="7"/>
  <c r="B238" i="7"/>
  <c r="C238" i="7" s="1"/>
  <c r="B239" i="7"/>
  <c r="C239" i="7"/>
  <c r="B240" i="7"/>
  <c r="C240" i="7"/>
  <c r="B241" i="7"/>
  <c r="C241" i="7"/>
  <c r="B242" i="7"/>
  <c r="C242" i="7"/>
  <c r="B243" i="7"/>
  <c r="C243" i="7"/>
  <c r="B244" i="7"/>
  <c r="C244" i="7"/>
  <c r="B245" i="7"/>
  <c r="C245" i="7"/>
  <c r="B246" i="7"/>
  <c r="C246" i="7" s="1"/>
  <c r="B247" i="7"/>
  <c r="C247" i="7"/>
  <c r="B248" i="7"/>
  <c r="C248" i="7"/>
  <c r="B249" i="7"/>
  <c r="C249" i="7"/>
  <c r="B250" i="7"/>
  <c r="C250" i="7"/>
  <c r="B251" i="7"/>
  <c r="C251" i="7"/>
  <c r="B252" i="7"/>
  <c r="C252" i="7"/>
  <c r="B253" i="7"/>
  <c r="C253" i="7" s="1"/>
  <c r="B254" i="7"/>
  <c r="C254" i="7" s="1"/>
  <c r="B255" i="7"/>
  <c r="C255" i="7"/>
  <c r="B256" i="7"/>
  <c r="C256" i="7"/>
  <c r="B257" i="7"/>
  <c r="C257" i="7"/>
  <c r="B258" i="7"/>
  <c r="C258" i="7"/>
  <c r="B259" i="7"/>
  <c r="C259" i="7"/>
  <c r="B260" i="7"/>
  <c r="C260" i="7"/>
  <c r="B261" i="7"/>
  <c r="C261" i="7" s="1"/>
  <c r="B262" i="7"/>
  <c r="C262" i="7" s="1"/>
  <c r="B263" i="7"/>
  <c r="C263" i="7"/>
  <c r="B264" i="7"/>
  <c r="C264" i="7"/>
  <c r="B265" i="7"/>
  <c r="C265" i="7"/>
  <c r="B266" i="7"/>
  <c r="C266" i="7"/>
  <c r="B267" i="7"/>
  <c r="C267" i="7"/>
  <c r="B268" i="7"/>
  <c r="C268" i="7"/>
  <c r="B269" i="7"/>
  <c r="C269" i="7" s="1"/>
  <c r="B270" i="7"/>
  <c r="C270" i="7" s="1"/>
  <c r="B271" i="7"/>
  <c r="C271" i="7"/>
  <c r="B272" i="7"/>
  <c r="C272" i="7"/>
  <c r="B273" i="7"/>
  <c r="C273" i="7"/>
  <c r="B274" i="7"/>
  <c r="C274" i="7"/>
  <c r="B275" i="7"/>
  <c r="C275" i="7"/>
  <c r="B276" i="7"/>
  <c r="C276" i="7"/>
  <c r="B277" i="7"/>
  <c r="C277" i="7"/>
  <c r="B278" i="7"/>
  <c r="C278" i="7" s="1"/>
  <c r="B279" i="7"/>
  <c r="C279" i="7"/>
  <c r="B280" i="7"/>
  <c r="C280" i="7"/>
  <c r="B281" i="7"/>
  <c r="C281" i="7"/>
  <c r="B282" i="7"/>
  <c r="C282" i="7" s="1"/>
  <c r="B283" i="7"/>
  <c r="C283" i="7"/>
  <c r="B284" i="7"/>
  <c r="C284" i="7"/>
  <c r="B285" i="7"/>
  <c r="C285" i="7"/>
  <c r="B286" i="7"/>
  <c r="C286" i="7" s="1"/>
  <c r="B287" i="7"/>
  <c r="C287" i="7"/>
  <c r="B288" i="7"/>
  <c r="C288" i="7"/>
  <c r="B289" i="7"/>
  <c r="C289" i="7"/>
  <c r="B290" i="7"/>
  <c r="C290" i="7"/>
  <c r="B291" i="7"/>
  <c r="C291" i="7"/>
  <c r="B292" i="7"/>
  <c r="C292" i="7"/>
  <c r="B293" i="7"/>
  <c r="C293" i="7" s="1"/>
  <c r="B294" i="7"/>
  <c r="C294" i="7"/>
  <c r="B295" i="7"/>
  <c r="C295" i="7" s="1"/>
  <c r="B296" i="7"/>
  <c r="C296" i="7"/>
  <c r="B297" i="7"/>
  <c r="C297" i="7" s="1"/>
  <c r="B298" i="7"/>
  <c r="C298" i="7"/>
  <c r="B299" i="7"/>
  <c r="C299" i="7"/>
  <c r="B300" i="7"/>
  <c r="C300" i="7"/>
  <c r="B301" i="7"/>
  <c r="C301" i="7"/>
  <c r="B302" i="7"/>
  <c r="C302" i="7"/>
  <c r="B303" i="7"/>
  <c r="C303" i="7" s="1"/>
  <c r="B304" i="7"/>
  <c r="C304" i="7" s="1"/>
  <c r="B305" i="7"/>
  <c r="C305" i="7"/>
  <c r="B306" i="7"/>
  <c r="C306" i="7"/>
  <c r="B307" i="7"/>
  <c r="C307" i="7"/>
  <c r="B308" i="7"/>
  <c r="C308" i="7"/>
  <c r="B309" i="7"/>
  <c r="C309" i="7"/>
  <c r="B310" i="7"/>
  <c r="C310" i="7"/>
  <c r="B311" i="7"/>
  <c r="C311" i="7" s="1"/>
  <c r="B312" i="7"/>
  <c r="C312" i="7" s="1"/>
  <c r="B313" i="7"/>
  <c r="C313" i="7"/>
  <c r="B314" i="7"/>
  <c r="C314" i="7"/>
  <c r="B315" i="7"/>
  <c r="C315" i="7"/>
  <c r="B316" i="7"/>
  <c r="C316" i="7" s="1"/>
  <c r="B317" i="7"/>
  <c r="C317" i="7"/>
  <c r="B318" i="7"/>
  <c r="C318" i="7" s="1"/>
  <c r="B319" i="7"/>
  <c r="C319" i="7"/>
  <c r="B320" i="7"/>
  <c r="C320" i="7" s="1"/>
  <c r="B321" i="7"/>
  <c r="C321" i="7" s="1"/>
  <c r="B322" i="7"/>
  <c r="C322" i="7"/>
  <c r="B323" i="7"/>
  <c r="C323" i="7"/>
  <c r="B324" i="7"/>
  <c r="C324" i="7"/>
  <c r="B325" i="7"/>
  <c r="C325" i="7" s="1"/>
  <c r="B326" i="7"/>
  <c r="C326" i="7"/>
  <c r="B327" i="7"/>
  <c r="C327" i="7"/>
  <c r="B328" i="7"/>
  <c r="C328" i="7"/>
  <c r="B329" i="7"/>
  <c r="C329" i="7" s="1"/>
  <c r="B330" i="7"/>
  <c r="C330" i="7"/>
  <c r="B331" i="7"/>
  <c r="C331" i="7"/>
  <c r="B332" i="7"/>
  <c r="C332" i="7"/>
  <c r="B333" i="7"/>
  <c r="C333" i="7"/>
  <c r="B334" i="7"/>
  <c r="C334" i="7"/>
  <c r="B335" i="7"/>
  <c r="C335" i="7"/>
  <c r="B336" i="7"/>
  <c r="C336" i="7"/>
  <c r="B337" i="7"/>
  <c r="C337" i="7" s="1"/>
  <c r="B338" i="7"/>
  <c r="C338" i="7"/>
  <c r="B339" i="7"/>
  <c r="C339" i="7" s="1"/>
  <c r="B340" i="7"/>
  <c r="C340" i="7"/>
  <c r="B341" i="7"/>
  <c r="C341" i="7"/>
  <c r="B342" i="7"/>
  <c r="C342" i="7"/>
  <c r="B343" i="7"/>
  <c r="C343" i="7"/>
  <c r="B344" i="7"/>
  <c r="C344" i="7"/>
  <c r="B345" i="7"/>
  <c r="C345" i="7"/>
  <c r="B346" i="7"/>
  <c r="C346" i="7" s="1"/>
  <c r="B347" i="7"/>
  <c r="C347" i="7"/>
  <c r="B348" i="7"/>
  <c r="C348" i="7"/>
  <c r="B349" i="7"/>
  <c r="C349" i="7"/>
  <c r="B350" i="7"/>
  <c r="C350" i="7"/>
  <c r="B351" i="7"/>
  <c r="C351" i="7"/>
  <c r="B352" i="7"/>
  <c r="C352" i="7"/>
  <c r="B353" i="7"/>
  <c r="C353" i="7"/>
  <c r="B354" i="7"/>
  <c r="C354" i="7" s="1"/>
  <c r="B355" i="7"/>
  <c r="C355" i="7"/>
  <c r="B356" i="7"/>
  <c r="C356" i="7"/>
  <c r="B357" i="7"/>
  <c r="C357" i="7"/>
  <c r="B358" i="7"/>
  <c r="C358" i="7"/>
  <c r="B359" i="7"/>
  <c r="C359" i="7" s="1"/>
  <c r="B360" i="7"/>
  <c r="C360" i="7" s="1"/>
  <c r="B361" i="7"/>
  <c r="C361" i="7"/>
  <c r="B362" i="7"/>
  <c r="C362" i="7"/>
  <c r="B363" i="7"/>
  <c r="C363" i="7" s="1"/>
  <c r="B364" i="7"/>
  <c r="C364" i="7"/>
  <c r="B365" i="7"/>
  <c r="C365" i="7"/>
  <c r="B366" i="7"/>
  <c r="C366" i="7"/>
  <c r="B367" i="7"/>
  <c r="C367" i="7"/>
  <c r="B368" i="7"/>
  <c r="C368" i="7" s="1"/>
  <c r="B369" i="7"/>
  <c r="C369" i="7"/>
  <c r="B370" i="7"/>
  <c r="C370" i="7"/>
  <c r="B5" i="7"/>
  <c r="C5" i="7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  <c r="A317" i="7" s="1"/>
  <c r="A318" i="7" s="1"/>
  <c r="A319" i="7" s="1"/>
  <c r="A320" i="7" s="1"/>
  <c r="A321" i="7" s="1"/>
  <c r="A322" i="7" s="1"/>
  <c r="A323" i="7" s="1"/>
  <c r="A324" i="7" s="1"/>
  <c r="A325" i="7" s="1"/>
  <c r="A326" i="7" s="1"/>
  <c r="A327" i="7" s="1"/>
  <c r="A328" i="7" s="1"/>
  <c r="A329" i="7" s="1"/>
  <c r="A330" i="7" s="1"/>
  <c r="A331" i="7" s="1"/>
  <c r="A332" i="7" s="1"/>
  <c r="A333" i="7" s="1"/>
  <c r="A334" i="7" s="1"/>
  <c r="A335" i="7" s="1"/>
  <c r="A336" i="7" s="1"/>
  <c r="A337" i="7" s="1"/>
  <c r="A338" i="7" s="1"/>
  <c r="A339" i="7" s="1"/>
  <c r="A340" i="7" s="1"/>
  <c r="A341" i="7" s="1"/>
  <c r="A342" i="7" s="1"/>
  <c r="A343" i="7" s="1"/>
  <c r="A344" i="7" s="1"/>
  <c r="A345" i="7" s="1"/>
  <c r="A346" i="7" s="1"/>
  <c r="A347" i="7" s="1"/>
  <c r="A348" i="7" s="1"/>
  <c r="A349" i="7" s="1"/>
  <c r="A350" i="7" s="1"/>
  <c r="A351" i="7" s="1"/>
  <c r="A352" i="7" s="1"/>
  <c r="A353" i="7" s="1"/>
  <c r="A354" i="7" s="1"/>
  <c r="A355" i="7" s="1"/>
  <c r="A356" i="7" s="1"/>
  <c r="A357" i="7" s="1"/>
  <c r="A358" i="7" s="1"/>
  <c r="A359" i="7" s="1"/>
  <c r="A360" i="7" s="1"/>
  <c r="A361" i="7" s="1"/>
  <c r="A362" i="7" s="1"/>
  <c r="A363" i="7" s="1"/>
  <c r="A364" i="7" s="1"/>
  <c r="A365" i="7" s="1"/>
  <c r="A366" i="7" s="1"/>
  <c r="A367" i="7" s="1"/>
  <c r="A368" i="7" s="1"/>
  <c r="A369" i="7" s="1"/>
  <c r="A370" i="7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B145" i="7"/>
  <c r="C145" i="7"/>
  <c r="C38" i="11"/>
  <c r="H1" i="7" l="1"/>
  <c r="C8" i="12" s="1"/>
  <c r="C9" i="12" s="1"/>
  <c r="I1" i="7"/>
  <c r="D8" i="12" s="1"/>
  <c r="D9" i="12" s="1"/>
  <c r="G1" i="7"/>
  <c r="B8" i="12" s="1"/>
  <c r="B9" i="12" s="1"/>
  <c r="E38" i="11"/>
  <c r="C19" i="11"/>
  <c r="E37" i="11"/>
  <c r="B19" i="11"/>
  <c r="D16" i="11"/>
  <c r="D1" i="7"/>
  <c r="B3" i="12" s="1"/>
  <c r="B1" i="7"/>
  <c r="E1" i="7"/>
  <c r="C3" i="12" s="1"/>
  <c r="F1" i="7"/>
  <c r="D3" i="12" s="1"/>
  <c r="C1" i="7"/>
  <c r="C2" i="7" l="1"/>
  <c r="E8" i="12"/>
  <c r="E9" i="12" s="1"/>
  <c r="E3" i="12"/>
  <c r="E19" i="1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l="1"/>
  <c r="A106" i="1" s="1"/>
  <c r="A107" i="1" s="1"/>
  <c r="A108" i="1" s="1"/>
  <c r="A109" i="1" s="1"/>
  <c r="A110" i="1" l="1"/>
  <c r="A111" i="1" s="1"/>
  <c r="A113" i="1" l="1"/>
  <c r="A114" i="1" s="1"/>
  <c r="A115" i="1" s="1"/>
  <c r="A116" i="1" s="1"/>
  <c r="A117" i="1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119" i="1" l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322" i="2"/>
  <c r="A323" i="2" s="1"/>
  <c r="A324" i="2" s="1"/>
  <c r="A325" i="2" l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tc={2266AF41-DCF4-46EA-83D1-C8AA631C2DB1}</author>
  </authors>
  <commentList>
    <comment ref="J100" authorId="0" shapeId="0" xr:uid="{2266AF41-DCF4-46EA-83D1-C8AA631C2DB1}">
      <text>
        <t>[Trådet kommentar]
Din version af Excel lader dig læse denne trådede kommentar. Eventuelle ændringer vil dog blive fjernet, hvis filen åbnes i en nyere version af Excel. Få mere at vide: https://go.microsoft.com/fwlink/?linkid=870924
Kommentar:
    Startnummer 17484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Morten Jakobsen</author>
  </authors>
  <commentList>
    <comment ref="D308" authorId="0" shapeId="0" xr:uid="{AF73E475-EC88-4E9C-A478-C79205103DFC}">
      <text>
        <r>
          <rPr>
            <sz val="11"/>
            <color theme="1"/>
            <rFont val="Calibri"/>
            <family val="2"/>
            <scheme val="minor"/>
          </rPr>
          <t>Morten Jakobsen:
Stod 50 min i depot mellem 1. og 2. omgang - for at sætte start igang kl. 10.00.</t>
        </r>
      </text>
    </comment>
  </commentList>
</comments>
</file>

<file path=xl/sharedStrings.xml><?xml version="1.0" encoding="utf-8"?>
<sst xmlns="http://schemas.openxmlformats.org/spreadsheetml/2006/main" count="4045" uniqueCount="1865">
  <si>
    <t>Løbsstatistik</t>
  </si>
  <si>
    <t>Marathon</t>
  </si>
  <si>
    <t>Halvmarathon</t>
  </si>
  <si>
    <t>Ultraløb/andre</t>
  </si>
  <si>
    <t>Samlet</t>
  </si>
  <si>
    <t>Antal løb</t>
  </si>
  <si>
    <t>Antal lande</t>
  </si>
  <si>
    <t>Antal kommuner</t>
  </si>
  <si>
    <t>-</t>
  </si>
  <si>
    <t>Antal kommuner - mangler</t>
  </si>
  <si>
    <t>Antal løb på et år</t>
  </si>
  <si>
    <t>Antal kalenderdatoer</t>
  </si>
  <si>
    <t>Antal kalenderdatoer - mangler</t>
  </si>
  <si>
    <t>Hurtigste (PR)</t>
  </si>
  <si>
    <t>3.46.18</t>
  </si>
  <si>
    <t>1.35.43</t>
  </si>
  <si>
    <t>Langsomste</t>
  </si>
  <si>
    <t>7.05.55</t>
  </si>
  <si>
    <t>3.11.55</t>
  </si>
  <si>
    <t>Under 4 timer / 2 timer</t>
  </si>
  <si>
    <t>4-5 timer / 2-2½ timer</t>
  </si>
  <si>
    <t>5-6 timer / 2½-3 timer</t>
  </si>
  <si>
    <t>Over 6 timer / Over 3 timer</t>
  </si>
  <si>
    <t xml:space="preserve">Nr. </t>
  </si>
  <si>
    <t>Dato</t>
  </si>
  <si>
    <t>Løb</t>
  </si>
  <si>
    <t>Tid</t>
  </si>
  <si>
    <t>Medalje</t>
  </si>
  <si>
    <t>Diplom</t>
  </si>
  <si>
    <t>Land</t>
  </si>
  <si>
    <t>Kommune</t>
  </si>
  <si>
    <t>Region</t>
  </si>
  <si>
    <t>Hjemmeside</t>
  </si>
  <si>
    <t>Jubilæum</t>
  </si>
  <si>
    <t>Copenhagen Marathon</t>
  </si>
  <si>
    <t>3.51.20</t>
  </si>
  <si>
    <t>Ja</t>
  </si>
  <si>
    <t>Danmark</t>
  </si>
  <si>
    <t>København</t>
  </si>
  <si>
    <t>Hovedstaden</t>
  </si>
  <si>
    <t>HC Andersen Marathon</t>
  </si>
  <si>
    <t>3.55.52</t>
  </si>
  <si>
    <t>Nej</t>
  </si>
  <si>
    <t>Odense</t>
  </si>
  <si>
    <t>Region Syd</t>
  </si>
  <si>
    <t>Berlin Marathon</t>
  </si>
  <si>
    <t>4.12.24</t>
  </si>
  <si>
    <t>Tyskland</t>
  </si>
  <si>
    <t>Udland</t>
  </si>
  <si>
    <t>Amsterdam Marathon</t>
  </si>
  <si>
    <t>3.59.26</t>
  </si>
  <si>
    <t>Holland</t>
  </si>
  <si>
    <t>3.56.21</t>
  </si>
  <si>
    <t>Budapest Marathon</t>
  </si>
  <si>
    <t>4.10.38</t>
  </si>
  <si>
    <t>Ungarn</t>
  </si>
  <si>
    <t>http://results.runinbudapest.com/?start=0&amp;race=marathon&amp;lt=results&amp;verseny=2012_spar_e&amp;rajtszam=4332&amp;nev=&amp;nem=&amp;egyesulet=&amp;varos=&amp;orszag=&amp;min_ido=&amp;max_ido=&amp;min_hely=&amp;max_hely=&amp;oldal=50</t>
  </si>
  <si>
    <t>3.50.34</t>
  </si>
  <si>
    <t>https://live.ultimate.dk/desktop/front/index.php?eventid=1842</t>
  </si>
  <si>
    <t>Skovløberen</t>
  </si>
  <si>
    <t>3.57.30</t>
  </si>
  <si>
    <t>Lejre</t>
  </si>
  <si>
    <t>Sjælland</t>
  </si>
  <si>
    <t>4.30.49</t>
  </si>
  <si>
    <t>https://live.ultimate.dk/desktop/front/index.php?eventid=3038&amp;language=us</t>
  </si>
  <si>
    <t>Dublin Marathon</t>
  </si>
  <si>
    <t>4.59.04</t>
  </si>
  <si>
    <t>Irland</t>
  </si>
  <si>
    <t>Tosseløb #21</t>
  </si>
  <si>
    <t>4.35.59</t>
  </si>
  <si>
    <t>Ringsted</t>
  </si>
  <si>
    <t>https://tosselobs-cannonball.dk/resultater-2019/</t>
  </si>
  <si>
    <t>Harry Cilleborg - Marathon nr. 300</t>
  </si>
  <si>
    <t>Kitt Krogh Marathon</t>
  </si>
  <si>
    <t>4.11.28</t>
  </si>
  <si>
    <t>Slagelse</t>
  </si>
  <si>
    <t>http://www.kittkroghmarathon.dk/438082357</t>
  </si>
  <si>
    <t>Fredskov Jubilæumsløb</t>
  </si>
  <si>
    <t>4.27.59</t>
  </si>
  <si>
    <t>Næstved</t>
  </si>
  <si>
    <t>https://www.fredskovmarathon.dk/fredskov-run-fun-jubilaeumsloeb-22-02-2020-resultatliste/</t>
  </si>
  <si>
    <t>Aneste Fredskov - Marathon nr. 800</t>
  </si>
  <si>
    <t>4.45.54</t>
  </si>
  <si>
    <t>https://resultater.copenhagenmarathon.dk/runner/11480</t>
  </si>
  <si>
    <t>Humør Marathon #150</t>
  </si>
  <si>
    <t>5.11.20</t>
  </si>
  <si>
    <t>Odsherred</t>
  </si>
  <si>
    <t>https://www.xn--humrmarathon-xjb.dk/diplom-resultatliste-101-150</t>
  </si>
  <si>
    <t>Brian Jørgensen - Marathon nr. 200 + Brian Vernersen - Marathon nr. 300</t>
  </si>
  <si>
    <t>Regionsløb 2022 - Dag 4</t>
  </si>
  <si>
    <t>5.01.09</t>
  </si>
  <si>
    <t>Køge</t>
  </si>
  <si>
    <t>https://bricksite.com/marathondanmark/regionsloeb-2023</t>
  </si>
  <si>
    <t>Zamel Zhaian - Marathon nr. 300</t>
  </si>
  <si>
    <t>Letting Run #166</t>
  </si>
  <si>
    <t>4.42.24</t>
  </si>
  <si>
    <t>Frederikssund</t>
  </si>
  <si>
    <t>https://lettingrun.dk/diplom/diplom-161-170.html</t>
  </si>
  <si>
    <t>Anne Leditzig - Marathon nr .100</t>
  </si>
  <si>
    <t>Midt i Marathon</t>
  </si>
  <si>
    <t>4.36.05</t>
  </si>
  <si>
    <t>Sorø</t>
  </si>
  <si>
    <t>https://midtimaraton.webs.com/diplom</t>
  </si>
  <si>
    <t>Sten Ejlersen - Marathon nr. 300</t>
  </si>
  <si>
    <t>COZ - Center of Zealand</t>
  </si>
  <si>
    <t>4.14.05</t>
  </si>
  <si>
    <t>https://www.sportstiming.dk/event/9557/results?round=46115</t>
  </si>
  <si>
    <t>Claus Blaabjerg + Britt Jørgensen - Marathon nr. 500</t>
  </si>
  <si>
    <t>Moffesmarathon #21 - Pølseløbet</t>
  </si>
  <si>
    <t>4.24.52</t>
  </si>
  <si>
    <t>Hvidovre</t>
  </si>
  <si>
    <t>https://moffesmaraton.dk/index.php/21-poelse-loebet/</t>
  </si>
  <si>
    <t>LNBK Frederiksberg</t>
  </si>
  <si>
    <t>4.39.54</t>
  </si>
  <si>
    <t>Frederiksberg</t>
  </si>
  <si>
    <t>https://my.raceresult.com/218296/results</t>
  </si>
  <si>
    <t>Tosseløb</t>
  </si>
  <si>
    <t>4.48.43</t>
  </si>
  <si>
    <t>https://tosselobs-cannonball.dk/resultater-2022/</t>
  </si>
  <si>
    <t>Hvalsø Cannonball #42</t>
  </si>
  <si>
    <t>5.13.42</t>
  </si>
  <si>
    <t>https://hvalsoe-loebeklub.dk/cannonball/cannonball-resultater-diplomer/1891-resultater-og-diplom-11-12-2022</t>
  </si>
  <si>
    <t>Hvalsø Cannonball #43</t>
  </si>
  <si>
    <t>4.51.56</t>
  </si>
  <si>
    <t>https://hvalsoe-loebeklub.dk/cannonball/cannonball-resultater-diplomer/1892-resultater-og-diplom-29-12-2022</t>
  </si>
  <si>
    <t>Roskilde Marathon</t>
  </si>
  <si>
    <t>4.21.26</t>
  </si>
  <si>
    <t>Roskilde</t>
  </si>
  <si>
    <t>https://roskildemarathon.dk/diplom</t>
  </si>
  <si>
    <t>Dr. Nielsen Hyggemarathon</t>
  </si>
  <si>
    <t>4.06.58</t>
  </si>
  <si>
    <t>Vejle</t>
  </si>
  <si>
    <t>https://my.raceresult.com/224314/results</t>
  </si>
  <si>
    <t>Søndersø Rundt</t>
  </si>
  <si>
    <t>4.22.12</t>
  </si>
  <si>
    <t>Furesø</t>
  </si>
  <si>
    <t>https://moffesmaraton.dk/index.php/24-soendersoe-loebet/</t>
  </si>
  <si>
    <t>SH Løb #16 - Dodekalitten</t>
  </si>
  <si>
    <t>4.32.49</t>
  </si>
  <si>
    <t>Lolland</t>
  </si>
  <si>
    <t>https://loeb.sh-site.dk/resultat-sh-loeb-16-tur-til-dodekalitten/</t>
  </si>
  <si>
    <t>Thy Trail Marathon</t>
  </si>
  <si>
    <t>6.00.00</t>
  </si>
  <si>
    <t>Thisted</t>
  </si>
  <si>
    <t>Nordjylland</t>
  </si>
  <si>
    <t>https://my.raceresult.com/220864/results#1_CCEE38</t>
  </si>
  <si>
    <t>Kommuneserie 2023 - Øst - Hørsholm</t>
  </si>
  <si>
    <t>5.10.43</t>
  </si>
  <si>
    <t>Hørsholm</t>
  </si>
  <si>
    <t>https://bricksite.com/marathondanmark/kommune-serie-oest-2024</t>
  </si>
  <si>
    <t>Kommuneserie 2023 - Øst - Allerød</t>
  </si>
  <si>
    <t>5.06.03</t>
  </si>
  <si>
    <t>Allerød</t>
  </si>
  <si>
    <t>Kommuneserie 2023 - Øst - Hillerød</t>
  </si>
  <si>
    <t>5.23.20</t>
  </si>
  <si>
    <t>Hillerød</t>
  </si>
  <si>
    <t>Troldeløbet - Vallensbæk</t>
  </si>
  <si>
    <t>4.43.03</t>
  </si>
  <si>
    <t>Vallensbæk</t>
  </si>
  <si>
    <t>https://my.raceresult.com/231123/results</t>
  </si>
  <si>
    <t>4.23.57</t>
  </si>
  <si>
    <t>https://live.ultimate.dk/desktop/front/index.php?eventid=5279&amp;language=us</t>
  </si>
  <si>
    <t>K2 nr. 100</t>
  </si>
  <si>
    <t>4.58.15</t>
  </si>
  <si>
    <t>Ballerup</t>
  </si>
  <si>
    <t>https://www.k2-marathon.dk/diplomer/diplom-020723-l%C3%B8b-1</t>
  </si>
  <si>
    <t>Kim Henningsen - Marathon nr. 100, Rikke Cebula + Susanne Wildt - Marathon nr. 200</t>
  </si>
  <si>
    <t>Regionsløb 2023 - Dag 1</t>
  </si>
  <si>
    <t>4.51.36</t>
  </si>
  <si>
    <t>Gladsaxe</t>
  </si>
  <si>
    <t>https://bricksite.com/marathondanmark/regionsloeb-2024</t>
  </si>
  <si>
    <t>Regionsløb 2023 - dag 3</t>
  </si>
  <si>
    <t>4.40.09</t>
  </si>
  <si>
    <t>Nyborg</t>
  </si>
  <si>
    <t>Regionsløb 2023 - dag 4</t>
  </si>
  <si>
    <t>5.01.39</t>
  </si>
  <si>
    <t>Holstebro</t>
  </si>
  <si>
    <t>Midtjylland</t>
  </si>
  <si>
    <t>Karise Marathon</t>
  </si>
  <si>
    <t>4.21.57</t>
  </si>
  <si>
    <t>Faxe</t>
  </si>
  <si>
    <t>https://karisemarathon.dk/451056966</t>
  </si>
  <si>
    <t>Klaus Bager Jensen - Halvmarathon nr. 100</t>
  </si>
  <si>
    <t>Kerteminde Cannonball</t>
  </si>
  <si>
    <t>4.33.40</t>
  </si>
  <si>
    <t>Kerteminde</t>
  </si>
  <si>
    <t>https://kerteminde-cannonball.dk/diplom/</t>
  </si>
  <si>
    <t>Helsingborg Marathon</t>
  </si>
  <si>
    <t>4.42.19</t>
  </si>
  <si>
    <t>Sverige</t>
  </si>
  <si>
    <t>https://helsingborgmarathon.se/da/</t>
  </si>
  <si>
    <t>Efterårsjævndøgnsløb - Team Førslev Motion</t>
  </si>
  <si>
    <t>4.10.55</t>
  </si>
  <si>
    <t>https://teamførslevmotion.dk/Resultatlister</t>
  </si>
  <si>
    <t>Paw Jeppesen - Marathon nr. 200</t>
  </si>
  <si>
    <t>Spodsbjerg Fyr Løbet 2023</t>
  </si>
  <si>
    <t>4.16.24</t>
  </si>
  <si>
    <t>Halsnæs</t>
  </si>
  <si>
    <t>https://my.raceresult.com/222083/</t>
  </si>
  <si>
    <t>Eventyrkvarterets marathon</t>
  </si>
  <si>
    <t>4.35.49</t>
  </si>
  <si>
    <t>Herlev</t>
  </si>
  <si>
    <t>https://ingevold.dk/eventyrkvarterets-marathon/4.html</t>
  </si>
  <si>
    <t>Den fynske Øl-Marathon</t>
  </si>
  <si>
    <t>4.34.37</t>
  </si>
  <si>
    <t>Ærø</t>
  </si>
  <si>
    <t>https://www.sportstiming.dk/event/11516/results/4787390</t>
  </si>
  <si>
    <t>Kommuneserie 2023 - Vest - Fanø</t>
  </si>
  <si>
    <t>4.24.01</t>
  </si>
  <si>
    <t>Fanø</t>
  </si>
  <si>
    <t>https://bricksite.com/marathondanmark/kommune-serie-vest-2023</t>
  </si>
  <si>
    <t>Kommuneserie 2023 - Vest - Varde</t>
  </si>
  <si>
    <t>4.50.14</t>
  </si>
  <si>
    <t>Varde</t>
  </si>
  <si>
    <t>Succes marathon - Agersø</t>
  </si>
  <si>
    <t>4.26.23</t>
  </si>
  <si>
    <t>https://succes-maraton.dk/resultatliste/</t>
  </si>
  <si>
    <t>PE Marathon #27</t>
  </si>
  <si>
    <t>4.06.34</t>
  </si>
  <si>
    <t>Tårnby</t>
  </si>
  <si>
    <t>https://www.facebook.com/events/1980243835693890?acontext=%7B%22event_action_history%22%3A[%7B%22surface%22%3A%22group%22%7D]%7D</t>
  </si>
  <si>
    <t>Hvalsø Cannonball #50</t>
  </si>
  <si>
    <t>4.51.35</t>
  </si>
  <si>
    <t>https://hvalsoe-loebeklub.dk/cannonball/cannonball-resultater-diplomer/1915-resultater-og-diplom-16-12-2023</t>
  </si>
  <si>
    <t>Marathon Popup #72 - Høje Taastrup</t>
  </si>
  <si>
    <t>4.32.32</t>
  </si>
  <si>
    <t>Høje-Taatrup</t>
  </si>
  <si>
    <t>https://marathonpopup.wordpress.com/deltagerliste/</t>
  </si>
  <si>
    <t>Henrik Birkedal - Marathon nr. 300</t>
  </si>
  <si>
    <t>Run4700happiness</t>
  </si>
  <si>
    <t>4.31.50</t>
  </si>
  <si>
    <t>http://run4700happiness.dk/index.php/run4700happiness/</t>
  </si>
  <si>
    <t>Kalundborg vintermarathon</t>
  </si>
  <si>
    <t>4.06.02</t>
  </si>
  <si>
    <t>Kalundborg</t>
  </si>
  <si>
    <t>https://www.5taarnsmotion.dk/?side=deltagere_24</t>
  </si>
  <si>
    <t>Hammer Trail Winter</t>
  </si>
  <si>
    <t>Bornholm</t>
  </si>
  <si>
    <t>https://www.sportstiming.dk/event/12131</t>
  </si>
  <si>
    <t>NSEJ #12</t>
  </si>
  <si>
    <t>4.51.52</t>
  </si>
  <si>
    <t>https://nsejrun.dk/resultater</t>
  </si>
  <si>
    <t xml:space="preserve">PE Marathon </t>
  </si>
  <si>
    <t>4.00.29</t>
  </si>
  <si>
    <t>https://www.facebook.com/groups/411741789843394</t>
  </si>
  <si>
    <t>Henriette Lisse - Marathon nr. 500</t>
  </si>
  <si>
    <t>RC PopUp - Stevns</t>
  </si>
  <si>
    <t>4.19.03</t>
  </si>
  <si>
    <t>Stevns</t>
  </si>
  <si>
    <t>https://runagain.com/da/run/RC-POP-UP-Stevns-Kommune/3.3.2024</t>
  </si>
  <si>
    <t>Humør Marathon - David Bredo nr. 1.000</t>
  </si>
  <si>
    <t>4.38.44</t>
  </si>
  <si>
    <t>https://xn--humrmarathon-xjb.dk/diplom-resultatliste-151-200</t>
  </si>
  <si>
    <t>David Bredo - Marathon nr. 1000</t>
  </si>
  <si>
    <t>Kommuneserie 2024 - Øst - Vallensbæk</t>
  </si>
  <si>
    <t>5.19.37</t>
  </si>
  <si>
    <t>https://bricksite.com/marathondanmark/diplomerresultater-2</t>
  </si>
  <si>
    <t>Kommuneserie 2024 - Øst - Albertslund</t>
  </si>
  <si>
    <t>4.47.00</t>
  </si>
  <si>
    <t>Albertslund</t>
  </si>
  <si>
    <t>Kenneth Badensø - Marathon nr. 100</t>
  </si>
  <si>
    <t>Milano Marathon</t>
  </si>
  <si>
    <t>3.57.57</t>
  </si>
  <si>
    <t>Italien</t>
  </si>
  <si>
    <t>https://www.milanomarathon.it/en/marathon/</t>
  </si>
  <si>
    <t>Runden Marathon</t>
  </si>
  <si>
    <t>5.20.06</t>
  </si>
  <si>
    <t>Helsingør</t>
  </si>
  <si>
    <t>https://runden-marathon.dk/</t>
  </si>
  <si>
    <t>3.58.53</t>
  </si>
  <si>
    <t>https://copenhagenmarathon.dk/mit-loeb/resultatarkiv/</t>
  </si>
  <si>
    <t>Gert Jensen - Marathon nr. 100</t>
  </si>
  <si>
    <t>Øhavssti - Etape - Marathon (etape 4)</t>
  </si>
  <si>
    <t>6.17.08</t>
  </si>
  <si>
    <t>Svendborg</t>
  </si>
  <si>
    <t>https://svaneberg-running.dk/resultater-diplomer-2024/</t>
  </si>
  <si>
    <t>Skinner Marathon</t>
  </si>
  <si>
    <t>4.57.16</t>
  </si>
  <si>
    <t>Greve</t>
  </si>
  <si>
    <t>https://skinnermaraton.dk/resultater%2C%20diplomer%20og%20beretning.html</t>
  </si>
  <si>
    <t>Stribe Marathon #51</t>
  </si>
  <si>
    <t>4.44.03</t>
  </si>
  <si>
    <t>Ikast-Brande</t>
  </si>
  <si>
    <t>https://ikastmarathon.dk/resultater/172/2024/07/28</t>
  </si>
  <si>
    <t>Hans Lindhøj Nielsen - Marathon nr. 100</t>
  </si>
  <si>
    <t>Øhavssti - Etape - Marathon (etape 5)</t>
  </si>
  <si>
    <t>5.58.01</t>
  </si>
  <si>
    <t>Langeland</t>
  </si>
  <si>
    <t>Athen Marathon</t>
  </si>
  <si>
    <t>5.17.57</t>
  </si>
  <si>
    <t>Grækenland</t>
  </si>
  <si>
    <t>https://athensauthenticmarathon.gr/en/results-2024/</t>
  </si>
  <si>
    <t>K2 Marathon</t>
  </si>
  <si>
    <t>4.50.56</t>
  </si>
  <si>
    <t>K2-Marathon - Diplom 170425</t>
  </si>
  <si>
    <t>Klaus Grønhøj - Marathon nr. 200</t>
  </si>
  <si>
    <t>Marathon Popup #82 - Rødovre</t>
  </si>
  <si>
    <t>4.37.00</t>
  </si>
  <si>
    <t>Rødovre</t>
  </si>
  <si>
    <t>Resultat og Diplomer | Marathon PopUp</t>
  </si>
  <si>
    <t>4.03.48</t>
  </si>
  <si>
    <t>Løber - Copenhagen Marathon</t>
  </si>
  <si>
    <t xml:space="preserve">Kalkmineløbet </t>
  </si>
  <si>
    <t>5.06.48</t>
  </si>
  <si>
    <t>Viborg</t>
  </si>
  <si>
    <t>https://www.sportstiming.dk/event/14588/results/6720568</t>
  </si>
  <si>
    <t>Flådeegene Marathon</t>
  </si>
  <si>
    <t>4.22.00</t>
  </si>
  <si>
    <t>Lyngby-Taarbæk</t>
  </si>
  <si>
    <t>https://vandvej.dk/</t>
  </si>
  <si>
    <t>Marathon Popup #83 - Ishøj</t>
  </si>
  <si>
    <t>4.43.45</t>
  </si>
  <si>
    <t>Ishøj</t>
  </si>
  <si>
    <t>https://marathonpopup.wordpress.com/resultat-og-diplomer/</t>
  </si>
  <si>
    <t>Sørby Marathon #116 - Slots Bjergby Forsamlingshus</t>
  </si>
  <si>
    <t>4.48.46</t>
  </si>
  <si>
    <t xml:space="preserve"> https://slagelsemarathonontour.dk/438688123/450226701</t>
  </si>
  <si>
    <t>Katja Mortensen  - Marathon nr. 100, Carsten Toft - Marathon nr. 200</t>
  </si>
  <si>
    <t>Regionsløb Dag 1 - Vesthimmerland</t>
  </si>
  <si>
    <t>4.26.56</t>
  </si>
  <si>
    <t>Vesthimmerland</t>
  </si>
  <si>
    <t>https://www.bricksite.com/marathondanmark/diplomerresultater-2</t>
  </si>
  <si>
    <t>Regionsløb Dag 2 - Hedensted</t>
  </si>
  <si>
    <t>4.47.54</t>
  </si>
  <si>
    <t>Hedensted</t>
  </si>
  <si>
    <t>Regionsløb Dag 3 - Fredericia</t>
  </si>
  <si>
    <t>4.54.27</t>
  </si>
  <si>
    <t>Fredericia</t>
  </si>
  <si>
    <t>Regionsløb Dag 4 - Vordingborg</t>
  </si>
  <si>
    <t>4.48.39</t>
  </si>
  <si>
    <t>Vordingborg</t>
  </si>
  <si>
    <t>Regionsløb Dag 5 - Frederiksberg</t>
  </si>
  <si>
    <t>4.37.44</t>
  </si>
  <si>
    <t>Karise Marathon - Solrød Kommune</t>
  </si>
  <si>
    <t>4.23.42</t>
  </si>
  <si>
    <t>Solrød</t>
  </si>
  <si>
    <t>https://karisemarathon.dk/448259078</t>
  </si>
  <si>
    <t>Anneberg Marathon #7</t>
  </si>
  <si>
    <t>4.21.33</t>
  </si>
  <si>
    <t>https://annebergmarathon.dk/tilmelding-og-betaling</t>
  </si>
  <si>
    <t>Heidi Jensen - Marathon nr. 100</t>
  </si>
  <si>
    <t>Kokkedal Marathon - Rudersdal</t>
  </si>
  <si>
    <t>4.34.54</t>
  </si>
  <si>
    <t>Rudersdal</t>
  </si>
  <si>
    <t>https://www.facebook.com/events/619782264498643</t>
  </si>
  <si>
    <t>Vestvoldsmarathon</t>
  </si>
  <si>
    <t>4.03.42</t>
  </si>
  <si>
    <t>Brøndby</t>
  </si>
  <si>
    <t>https://vestvoldsmarathon.dk/resultatlister</t>
  </si>
  <si>
    <t>Istanbul Marathon (PR)</t>
  </si>
  <si>
    <t>Tyrkiet</t>
  </si>
  <si>
    <t>https://results.splittime.nl/results/ShowEvent.aspx?EventID=6832</t>
  </si>
  <si>
    <t>Kommuneserie Vest 2025 - Åbenrå</t>
  </si>
  <si>
    <t>4.34.09</t>
  </si>
  <si>
    <t>Åbenrå</t>
  </si>
  <si>
    <t>Kommuneserie Vest 2025 - Haderslev</t>
  </si>
  <si>
    <t>4.55.11</t>
  </si>
  <si>
    <t>Haderslev</t>
  </si>
  <si>
    <t>David Bredo - Marathon nr. 1.100</t>
  </si>
  <si>
    <t>Kommuneserie Vest 2025 - Kolding</t>
  </si>
  <si>
    <t>3.58.23</t>
  </si>
  <si>
    <t>Kolding</t>
  </si>
  <si>
    <t>Kokkedal Marathon - Adventsløb</t>
  </si>
  <si>
    <t>4.05.00</t>
  </si>
  <si>
    <t>Fredensborg</t>
  </si>
  <si>
    <t>https://www.facebook.com/events/1252231846703531/?acontext=%7B%22event_action_history%22%3A[%7B%22surface%22%3A%22group%22%7D]%7D</t>
  </si>
  <si>
    <t>LNBK Amarminoen</t>
  </si>
  <si>
    <t>4.25.30</t>
  </si>
  <si>
    <t>Dragør</t>
  </si>
  <si>
    <t>https://my.raceresult.com/354551/</t>
  </si>
  <si>
    <t>Kvickrun - 2 x 500</t>
  </si>
  <si>
    <t>4.14.17</t>
  </si>
  <si>
    <t>Guldborgsund</t>
  </si>
  <si>
    <t>https://drive.google.com/drive/folders/1Lt9uR3QguqwjTA3VVxqzPpMhBdxA9Jvk</t>
  </si>
  <si>
    <t>Jakob Stæhr Hansen marathon nr. 500 og Tina Skrydstrup halvmarathon nr. 500</t>
  </si>
  <si>
    <t>Kvickrun on tour - Gentofte</t>
  </si>
  <si>
    <t>4.15.02</t>
  </si>
  <si>
    <t>Gentofte</t>
  </si>
  <si>
    <t>https://drive.google.com/drive/folders/1AohQFtYpU0NhANpvERvYtSInvE7eatV-</t>
  </si>
  <si>
    <t>Jes Strate - Kommune nr. 98 - Halvmarathon</t>
  </si>
  <si>
    <t>Kongsholm Cannonball</t>
  </si>
  <si>
    <t>4.39.08</t>
  </si>
  <si>
    <t>https://my.raceresult.com/377686/results</t>
  </si>
  <si>
    <t>PE Marathon #55 - Warny's nr. 200</t>
  </si>
  <si>
    <t>4.23.26</t>
  </si>
  <si>
    <t>https://www.facebook.com/events/1852155708760791?acontext=%7B%22event_action_history%22%3A[%7B%22surface%22%3A%22group%22%7D]%7D</t>
  </si>
  <si>
    <t>Warny Subrey marathon nr. 200</t>
  </si>
  <si>
    <t>Faaborg Vinter Marathon</t>
  </si>
  <si>
    <t>Faaborg-Midtfyn</t>
  </si>
  <si>
    <t>https://www.facebook.com/events/1218107190157167?active_tab=about</t>
  </si>
  <si>
    <t>Lone Friis marathon nr. 800</t>
  </si>
  <si>
    <t>Ø-marathon - Sydhavnen</t>
  </si>
  <si>
    <t>4.19.25</t>
  </si>
  <si>
    <t>https://marathonlisse.dk/diplom/</t>
  </si>
  <si>
    <t>Barcelona Marathon</t>
  </si>
  <si>
    <t>3.57.24</t>
  </si>
  <si>
    <t>Spanien</t>
  </si>
  <si>
    <t>Deltager</t>
  </si>
  <si>
    <t>Glostrup</t>
  </si>
  <si>
    <t>Horsens</t>
  </si>
  <si>
    <t>Hvalsø Cannonball #68 - Morten nr. 100</t>
  </si>
  <si>
    <t>https://hvalsoe-loebeklub.dk/cannonball/cannonball-resultater-diplomer</t>
  </si>
  <si>
    <t>Gribskov</t>
  </si>
  <si>
    <t>https://www.bricksite.com/marathondanmark</t>
  </si>
  <si>
    <t>Hamborg Marathon</t>
  </si>
  <si>
    <t>https://haspa-marathon-hamburg.de/en/results/</t>
  </si>
  <si>
    <t>https://copenhagenmarathon.dk/</t>
  </si>
  <si>
    <t>Beer Lovers Marathon</t>
  </si>
  <si>
    <t>Belgien</t>
  </si>
  <si>
    <t>https://www.beerloversmarathon.be/en</t>
  </si>
  <si>
    <t>Planlagt</t>
  </si>
  <si>
    <t>Aalborg</t>
  </si>
  <si>
    <t>Regionsløb 2026 Dag 2 - Ikast-Brande</t>
  </si>
  <si>
    <t>Regionsløb 2026 Dag 3 - Esbjerg</t>
  </si>
  <si>
    <t>Esbjerg</t>
  </si>
  <si>
    <t>Regionsløb 2026 Dag 4 - Næstved</t>
  </si>
  <si>
    <t>Regionsløb 2026 Dag 5 - Gentofte</t>
  </si>
  <si>
    <t>Ultra</t>
  </si>
  <si>
    <t>UTOC Ultra 53 km</t>
  </si>
  <si>
    <t>Odshered</t>
  </si>
  <si>
    <t>https://www.sportstiming.dk/event/17499</t>
  </si>
  <si>
    <t>Extreme North - Irland - Dag 1</t>
  </si>
  <si>
    <t>https://extremenorthevents.com/quadrathon-4-half-full-marathons/</t>
  </si>
  <si>
    <t>Extreme North - Irland - Dag 2</t>
  </si>
  <si>
    <t>Extreme North - Irland - Dag 3</t>
  </si>
  <si>
    <t>Extreme North - Irland - Dag 4</t>
  </si>
  <si>
    <t>Flensborg Marathon</t>
  </si>
  <si>
    <t>https://flensburg-marathon.de/da/</t>
  </si>
  <si>
    <t>Læsø Ultra</t>
  </si>
  <si>
    <t>Læsø</t>
  </si>
  <si>
    <t>https://www.sportstiming.dk/event/17009</t>
  </si>
  <si>
    <t>Zagreb Marathon</t>
  </si>
  <si>
    <t>Kroation</t>
  </si>
  <si>
    <t>https://www.zagreb-marathon.com/en/</t>
  </si>
  <si>
    <t>Ønsker</t>
  </si>
  <si>
    <t>Warzhava</t>
  </si>
  <si>
    <t>Løbsside</t>
  </si>
  <si>
    <t>2.01.51</t>
  </si>
  <si>
    <t>http://skovloeberen.dk/index.php/tidligere-ar/tidligere-aars-resultater</t>
  </si>
  <si>
    <t>Lufthavnen rundt</t>
  </si>
  <si>
    <t>1.44.50</t>
  </si>
  <si>
    <t>http://www.hvalsoe-loebeklub.dk/index.php/artikler/-lobsresultater/564-lufthavnen-rundt-halvmarathon</t>
  </si>
  <si>
    <t>BT Halvmarathon</t>
  </si>
  <si>
    <t>1.43.05</t>
  </si>
  <si>
    <t>http://xn--dengrnnehalvmaraton-z7b.dk/</t>
  </si>
  <si>
    <t>DGI Landsstævneløbet 2009</t>
  </si>
  <si>
    <t>1.50.02</t>
  </si>
  <si>
    <t>Holbæk</t>
  </si>
  <si>
    <t>1.40.11</t>
  </si>
  <si>
    <t>https://www.motionsklubbenamager.dk/loeb/lufthavnen-rundt-strandparken</t>
  </si>
  <si>
    <t>Broløbet - Øresund</t>
  </si>
  <si>
    <t>1.45.15</t>
  </si>
  <si>
    <t>https://www.oresundsbron.com/da/info/press/oresundsbron-fejrer-jubilaeum-med-brolobet-2010</t>
  </si>
  <si>
    <t>1.44.31</t>
  </si>
  <si>
    <t>Broløbet - Storebælt</t>
  </si>
  <si>
    <t>1.45.29</t>
  </si>
  <si>
    <t>Syddanmark</t>
  </si>
  <si>
    <t>http://results.ultimate.dk/smartres/?eventid=853#box_details_header_anchor</t>
  </si>
  <si>
    <t>1.56.58</t>
  </si>
  <si>
    <t>Helvede i Nord</t>
  </si>
  <si>
    <t>1.56.40</t>
  </si>
  <si>
    <t>https://helvedeinord.dk/</t>
  </si>
  <si>
    <t>1.38.09</t>
  </si>
  <si>
    <t>1.47.52</t>
  </si>
  <si>
    <t>1.58.51</t>
  </si>
  <si>
    <t>1.40.53</t>
  </si>
  <si>
    <t>Farø Broløb</t>
  </si>
  <si>
    <t>1.40.51</t>
  </si>
  <si>
    <t>http://live.ultimate.dk/desktop/front/?eventid=1933&amp;language=dk</t>
  </si>
  <si>
    <t>Sandflugtsløbet</t>
  </si>
  <si>
    <t>1.45.38</t>
  </si>
  <si>
    <t>http://sandflugtslobet.dk/</t>
  </si>
  <si>
    <t>Skovmaren</t>
  </si>
  <si>
    <t>1.49.02</t>
  </si>
  <si>
    <t>http://www.skovmarathon.dk/pages/resultater.htm</t>
  </si>
  <si>
    <t>VM halvmarathon Kbh</t>
  </si>
  <si>
    <t>1.50.50</t>
  </si>
  <si>
    <t>http://live.ultimate.dk/desktop/front/index.php?eventid=2200&amp;language=dk</t>
  </si>
  <si>
    <t>1.56.04</t>
  </si>
  <si>
    <t>Hedeland Naturtrail</t>
  </si>
  <si>
    <t>2.13.59</t>
  </si>
  <si>
    <t>http://www.flongkondi.dk/naturtrail/</t>
  </si>
  <si>
    <t>1.53.01</t>
  </si>
  <si>
    <t>Lillebælt Halvmarathon</t>
  </si>
  <si>
    <t>1.56.56</t>
  </si>
  <si>
    <t>Middelfart</t>
  </si>
  <si>
    <t>http://www.lillebaelthalvmarathon.dk/resultater/</t>
  </si>
  <si>
    <t>Gåsetårns Marathon #55</t>
  </si>
  <si>
    <t>1.58.42</t>
  </si>
  <si>
    <t>https://www.gaasetaarnmarathon.dk/resultater161218</t>
  </si>
  <si>
    <t>Lene Louise Jensen - Halvmarathon nr. 100</t>
  </si>
  <si>
    <t>Hvalsø Cannonball</t>
  </si>
  <si>
    <t>2.04.57</t>
  </si>
  <si>
    <t>https://hvalsoe-loebeklub.dk/cannonball/cannonball-resultater-diplomer/1795-resultater-16-marts-2019</t>
  </si>
  <si>
    <t>1.54.26</t>
  </si>
  <si>
    <t>https://midtimaraton.webs.com/</t>
  </si>
  <si>
    <t>Kitt Krogh - Halvmarathon nr. 100</t>
  </si>
  <si>
    <t>Asnæs Halvmarathon #11</t>
  </si>
  <si>
    <t>1.57.17</t>
  </si>
  <si>
    <t>https://www.lmkasnaes.dk/klub/lmk-asnaes/sider/resultatliste</t>
  </si>
  <si>
    <t>2.00.32</t>
  </si>
  <si>
    <t>Ole Caffell - Marathon nr. 100</t>
  </si>
  <si>
    <t>Benløse Marathon</t>
  </si>
  <si>
    <t>1.55.43</t>
  </si>
  <si>
    <t>https://www.marathon4100.dk/</t>
  </si>
  <si>
    <t>1.56.28</t>
  </si>
  <si>
    <t>https://hvalsoe-loebeklub.dk/cannonball/cannonball-resultater-diplomer/1804-resultater-1-juni-2019</t>
  </si>
  <si>
    <t>Happymarathon #9</t>
  </si>
  <si>
    <t>1.55.45</t>
  </si>
  <si>
    <t>http://www.happymarathon.dk/435647427</t>
  </si>
  <si>
    <t>Sten Ejlersen - Marathon nr. 100 + Sonja Ejlersen Halvmarathon nr. 100</t>
  </si>
  <si>
    <t>Skarresøløbet</t>
  </si>
  <si>
    <t>1.55.47</t>
  </si>
  <si>
    <t>https://app.lap.io/event/2019-motion-skarresoe/results?category=H21</t>
  </si>
  <si>
    <t>3600 - Ådalsløbet</t>
  </si>
  <si>
    <t>1.59.20</t>
  </si>
  <si>
    <t>https://my3.raceresult.com/128028/?lang=dk&amp;fbclid=IwAR0njV4WM_JmH_x2YmxCmJrzzrSgQR2JD5EnR-zKnfx6PbHWFXP730MNU9s#2_50D290</t>
  </si>
  <si>
    <t>Regionsløb 2019 - Dag 4</t>
  </si>
  <si>
    <t>2.07.25</t>
  </si>
  <si>
    <t>https://bricksite.com/marathondanmark/regionsloeb-2019</t>
  </si>
  <si>
    <t>Skinnermarathon #127</t>
  </si>
  <si>
    <t>1.59.55</t>
  </si>
  <si>
    <t>http://skinnermaraton.dk/resultater%2C%20diplomer%20og%20beretning.html</t>
  </si>
  <si>
    <t>Fredskov Happy Basic #5</t>
  </si>
  <si>
    <t>1.58.31</t>
  </si>
  <si>
    <t>https://www.fredskovmarathon.dk/resultatlister-fredskov-happy-basic/</t>
  </si>
  <si>
    <t>Tosseløb Basic #19</t>
  </si>
  <si>
    <t>1.54.04</t>
  </si>
  <si>
    <t>1.56.49</t>
  </si>
  <si>
    <t>www.3600marathon.com</t>
  </si>
  <si>
    <t>Skinnermarathon #128</t>
  </si>
  <si>
    <t>1.48.08</t>
  </si>
  <si>
    <t>Peter Møllebro - Marathon nr. 500</t>
  </si>
  <si>
    <t>Tosseløb Basic #20</t>
  </si>
  <si>
    <t>1.55.59</t>
  </si>
  <si>
    <t>Svinninge Løbet</t>
  </si>
  <si>
    <t>2.10.54</t>
  </si>
  <si>
    <t>https://app.lap.io/event/2019-svinninge-loebet/result/2814971</t>
  </si>
  <si>
    <t>1.53.23</t>
  </si>
  <si>
    <t>https://hvalsoe-loebeklub.dk/cannonball/cannonball-resultater-diplomer/1816-resultater-18-august-2019</t>
  </si>
  <si>
    <t>Løve Halvmarathon</t>
  </si>
  <si>
    <t>2.09.07</t>
  </si>
  <si>
    <t>https://www.xn--lvehalvmarathon-5tb.dk/resultatliste/</t>
  </si>
  <si>
    <t>2.03.53</t>
  </si>
  <si>
    <t>http://results.sporti.dk/results.aspx?CId=72&amp;RId=5022&amp;EId=5</t>
  </si>
  <si>
    <t>Tosseløb - Kurt og Benjamin nr. 100</t>
  </si>
  <si>
    <t>2.09.24</t>
  </si>
  <si>
    <t>Kurt Olsen + Benjamin Olsen - Marathon nr. 100</t>
  </si>
  <si>
    <t>Asnæs Halvmarathon - Høstløbet</t>
  </si>
  <si>
    <t>2.02.20</t>
  </si>
  <si>
    <t>https://www.lmkasnaes.dk/klub/lmk-asnaes/sider/hostlobet-2019?fbclid=IwAR1ASsDobaOzpzAOScPgZ1Py-mdP-EnjPzl41IUqzW6vku9Nzwx1_NkLfQA</t>
  </si>
  <si>
    <t>Copenhagen Half</t>
  </si>
  <si>
    <t>1.53.46</t>
  </si>
  <si>
    <t>https://cphhalf.dk/</t>
  </si>
  <si>
    <t>Løve Halvmarathon #149</t>
  </si>
  <si>
    <t>1.56.43</t>
  </si>
  <si>
    <t>Stevns Klient Naturløb</t>
  </si>
  <si>
    <t>2.04.13</t>
  </si>
  <si>
    <t>https://app.lap.io/event/2019-stevns-klint-naturloeb/results?category=RACE-21km</t>
  </si>
  <si>
    <t>Bare fordi vi kan - Løb #1</t>
  </si>
  <si>
    <t>1.58.30</t>
  </si>
  <si>
    <t>http://barefordivikan.dk/resultater</t>
  </si>
  <si>
    <t>CoZ Marathon</t>
  </si>
  <si>
    <t>https://app.lap.io/event/2019-center-of-zealand-marathon/results</t>
  </si>
  <si>
    <t>Løb med Finn</t>
  </si>
  <si>
    <t>1.51.00</t>
  </si>
  <si>
    <t>http://loebmedfinn.simplesite.com/443250383</t>
  </si>
  <si>
    <t>Løve Halvmarathon - On tour Køge</t>
  </si>
  <si>
    <t>1.49.10</t>
  </si>
  <si>
    <t>Dan Kristensen + Svend Lüfthøft - Halvmarathon nr. 100</t>
  </si>
  <si>
    <t>Happymarathon #21</t>
  </si>
  <si>
    <t>1.54.48</t>
  </si>
  <si>
    <t>http://www.happymarathon.dk/435647414</t>
  </si>
  <si>
    <t>Hareskovby Marathon</t>
  </si>
  <si>
    <t>1.59.13</t>
  </si>
  <si>
    <t>https://www.hareskovbymarathon.dk/kommende-loeb/</t>
  </si>
  <si>
    <t>Dansk Halvmarathon Klub - Herlev #4</t>
  </si>
  <si>
    <t>1.57.20</t>
  </si>
  <si>
    <t>https://danskhalvmarathonklub.dk/tilmeld-dig-loeb/</t>
  </si>
  <si>
    <t>Løberen Skovmarathon</t>
  </si>
  <si>
    <t>1.58.02</t>
  </si>
  <si>
    <t>https://skovmarathon.dk/resultater.html</t>
  </si>
  <si>
    <t>Tosseløb Basic #35</t>
  </si>
  <si>
    <t>1.54.52</t>
  </si>
  <si>
    <t>Trivsel 24syv Marathon - Jeanette Wly 200</t>
  </si>
  <si>
    <t>1.52.20</t>
  </si>
  <si>
    <t>http://www.trivsel24-7marathon.dk/deltagerliste/</t>
  </si>
  <si>
    <t>Jeanette Wly - Halvmarathon nr. 200</t>
  </si>
  <si>
    <t>1.52.48</t>
  </si>
  <si>
    <t>https://kerteminde-cannonball.dk/</t>
  </si>
  <si>
    <t>3600 Marathon - May Andersen 200</t>
  </si>
  <si>
    <t>1.43.56</t>
  </si>
  <si>
    <t>https://my4.raceresult.com/138117/?lang=dk</t>
  </si>
  <si>
    <t>May Andersen - Halvmarathon nr. 200</t>
  </si>
  <si>
    <t>Happymarathon #24</t>
  </si>
  <si>
    <t>1.49.46</t>
  </si>
  <si>
    <t>Tosseløb Cannonball #40</t>
  </si>
  <si>
    <t>1.48.30</t>
  </si>
  <si>
    <t>Fredskov Happy Basic #26</t>
  </si>
  <si>
    <t>1.57.49</t>
  </si>
  <si>
    <t>Hvalsø Cannonball #18</t>
  </si>
  <si>
    <t>1.48.24</t>
  </si>
  <si>
    <t>https://hvalsoe-loebeklub.dk/cannonball/cannonball-resultater-diplomer/1823-resultater-7-december-2019</t>
  </si>
  <si>
    <t>Gåsetårns Marathon #66</t>
  </si>
  <si>
    <t>1.50.05</t>
  </si>
  <si>
    <t>https://www.gaasetaarnmarathon.dk/resultater151219</t>
  </si>
  <si>
    <t>Malene Jeppesen - Marathon nr. 200</t>
  </si>
  <si>
    <t>Trivsel 24syv Marathon</t>
  </si>
  <si>
    <t>1.53.57</t>
  </si>
  <si>
    <t>http://www.trivsel24-7marathon.dk/</t>
  </si>
  <si>
    <t>SH løb #3 - midvinterløb</t>
  </si>
  <si>
    <t>1.50.23</t>
  </si>
  <si>
    <t>https://loeb.sh-site.dk/category/resultater/</t>
  </si>
  <si>
    <t>Løve Halvmarathon #157</t>
  </si>
  <si>
    <t>1.49.15</t>
  </si>
  <si>
    <t>Sædder Marathon</t>
  </si>
  <si>
    <t>1.54.58</t>
  </si>
  <si>
    <t>https://saeddermarathon-dk.webnode.dk/basic-lob-2-1-2020/</t>
  </si>
  <si>
    <t>Faaborg Sund Marathon</t>
  </si>
  <si>
    <t>1.49.40</t>
  </si>
  <si>
    <t>https://www.faaborgsundmarathon.dk/444273596</t>
  </si>
  <si>
    <t>Løve Halvmarathon #161</t>
  </si>
  <si>
    <t>1.55.53</t>
  </si>
  <si>
    <t>NSEJ #4</t>
  </si>
  <si>
    <t>1.53.06</t>
  </si>
  <si>
    <t>http://nsejloeb.simplesite.com/</t>
  </si>
  <si>
    <t>3600 - Ådalsløbet - i mørket</t>
  </si>
  <si>
    <t>1.51.44</t>
  </si>
  <si>
    <t>https://my.raceresult.com/146189/participants?lang=dk#4_5BFCEB</t>
  </si>
  <si>
    <t>Kanonkugle Marathon #199</t>
  </si>
  <si>
    <t>1.51.54</t>
  </si>
  <si>
    <t>http://www.cannonballmarathons.dk/?page_id=902</t>
  </si>
  <si>
    <t>Ballerup Cannonball #3</t>
  </si>
  <si>
    <t>1.51.32</t>
  </si>
  <si>
    <t>http://ballerupcannonball.dk/</t>
  </si>
  <si>
    <t>3600 Marathon - Forårsløbet 2020</t>
  </si>
  <si>
    <t>1.51.06</t>
  </si>
  <si>
    <t>https://my.raceresult.com/140274/registration?lang=dk</t>
  </si>
  <si>
    <t>Per Foss - Halvmarathon nr. 100</t>
  </si>
  <si>
    <t>Løve Halvmarathon #172</t>
  </si>
  <si>
    <t>1.49.22</t>
  </si>
  <si>
    <t>Løve Halvmarathon #173</t>
  </si>
  <si>
    <t>1.44.53</t>
  </si>
  <si>
    <t>Letting Run #2</t>
  </si>
  <si>
    <t>1.54.28</t>
  </si>
  <si>
    <t>https://lettingrun.dk/diplom/diplom-1-10.html</t>
  </si>
  <si>
    <t>Løve Halvmarathon #176</t>
  </si>
  <si>
    <t>1.50.51</t>
  </si>
  <si>
    <t>Christiansminde Corona Cannonball 2</t>
  </si>
  <si>
    <t>http://christiansmindecannonball.simplesite.com/443269818</t>
  </si>
  <si>
    <t>Letting Run #5</t>
  </si>
  <si>
    <t>1.57.41</t>
  </si>
  <si>
    <t>Tosseløb Cannonball #65</t>
  </si>
  <si>
    <t>1.56.52</t>
  </si>
  <si>
    <t>https://tosselobs-cannonball.dk/resultater-2020/</t>
  </si>
  <si>
    <t>Hvalsø Cannonball #19</t>
  </si>
  <si>
    <t>1.59.24</t>
  </si>
  <si>
    <t>https://hvalsoe-loebeklub.dk/cannonball/cannonball-resultater-diplomer/1839-resultater-13-juni-2020</t>
  </si>
  <si>
    <t>Charlotte Nylander - Halvmarathon nr. 100</t>
  </si>
  <si>
    <t>Hvalsø Cannonball #20</t>
  </si>
  <si>
    <t>2.12.46</t>
  </si>
  <si>
    <t>Emmanouil Psaradakis - Marathon nr. 100</t>
  </si>
  <si>
    <t>NSEJ #5</t>
  </si>
  <si>
    <t>1.51.23</t>
  </si>
  <si>
    <t>Kanonkugle Marathon #216</t>
  </si>
  <si>
    <t>1.53.59</t>
  </si>
  <si>
    <t>https://www.cannonballmarathons.dk/?page_id=3746</t>
  </si>
  <si>
    <t>Juhldal/Bjerrede Marathon #28</t>
  </si>
  <si>
    <t>1.55.38</t>
  </si>
  <si>
    <t>http://www.lars-c.dk/200980718</t>
  </si>
  <si>
    <t>Kim Henningsen - Halvmarathon nr 100</t>
  </si>
  <si>
    <t>Regionsløb 2020 - Dag 1</t>
  </si>
  <si>
    <t>1.52.42</t>
  </si>
  <si>
    <t>https://bricksite.com/marathondanmark/regionsloeb-2021</t>
  </si>
  <si>
    <t>Regionsløb 2020 - Dag 2</t>
  </si>
  <si>
    <t>1.52.23</t>
  </si>
  <si>
    <t>Ringkjøbing-Skjern</t>
  </si>
  <si>
    <t>Regionsløb 2020 - Dag 3</t>
  </si>
  <si>
    <t>Regionsløb 2020 - Dag 4</t>
  </si>
  <si>
    <t>1.49.48</t>
  </si>
  <si>
    <t>Regionsløb 2020 - Dag 5</t>
  </si>
  <si>
    <t>1.51.33</t>
  </si>
  <si>
    <t>Kirke Syv Marathon #3</t>
  </si>
  <si>
    <t>1.55.10</t>
  </si>
  <si>
    <t>https://www.lnbk.nu/resultater</t>
  </si>
  <si>
    <t>Løve Halvmarathon #192 "On tour Himmelev"</t>
  </si>
  <si>
    <t>2.07.13</t>
  </si>
  <si>
    <t>https://www.xn--lvehalvmarathon-5tb.dk/diplom-2/</t>
  </si>
  <si>
    <t>Brian Jørgensen - Halvmarathon nr. 100</t>
  </si>
  <si>
    <t>2.11.42</t>
  </si>
  <si>
    <t>https://app.lap.io/event/2020-svinninge-loebet/results</t>
  </si>
  <si>
    <t>Løve Halvmarathon #193</t>
  </si>
  <si>
    <t>2.24.32</t>
  </si>
  <si>
    <t>Trine Korsholm + Rene Hansen - Halvmarathon nr. 100</t>
  </si>
  <si>
    <t>Asnæs Halvmarathon - on tour</t>
  </si>
  <si>
    <t>2.07.05</t>
  </si>
  <si>
    <t>Paw Pedersen - Halvmarathon nr. 100</t>
  </si>
  <si>
    <t>Hvalsø Cannonball #22</t>
  </si>
  <si>
    <t>2.32.53</t>
  </si>
  <si>
    <t>https://hvalsoe-loebeklub.dk/cannonball/cannonball-resultater-diplomer/1849-diplom-22-august-2020</t>
  </si>
  <si>
    <t>Østerbroløbet Guldborgsund</t>
  </si>
  <si>
    <t>2.12.34</t>
  </si>
  <si>
    <t>https://oesterbroloebet-guldborgsund.dk/Diplom.html</t>
  </si>
  <si>
    <t>Arne Oliver Hansen - Halvmarathon nr. 100</t>
  </si>
  <si>
    <t>Knuthenborg Safaripark - Kramnitze</t>
  </si>
  <si>
    <t>1.56.44</t>
  </si>
  <si>
    <t>https://www.fredskovmarathon.dk/cannonball-kramnitze/</t>
  </si>
  <si>
    <t>NSEJ #7</t>
  </si>
  <si>
    <t>1.56.23</t>
  </si>
  <si>
    <t>http://nsejloeb.simplesite.com/443284273</t>
  </si>
  <si>
    <t>KvickRun on tour - det lille broløb</t>
  </si>
  <si>
    <t>1.56.00</t>
  </si>
  <si>
    <t>https://www.kvickrun.com/events-1/kvickrun-on-tour-det-lille-brolob</t>
  </si>
  <si>
    <t>Lettingrun #23</t>
  </si>
  <si>
    <t>https://lettingrun.dk/diplom/diplom-21-30.html</t>
  </si>
  <si>
    <t>Lettingrun #25</t>
  </si>
  <si>
    <t>1.56.12</t>
  </si>
  <si>
    <t>Grønbroløbet</t>
  </si>
  <si>
    <t>1.56.05</t>
  </si>
  <si>
    <t>https://www.stif.dk/Gr%c3%b8nbrol%c3%b8b-Diplomer</t>
  </si>
  <si>
    <t>Kenneth Weiglin og Lars Jakobsen -Halvmarathon nr. 200</t>
  </si>
  <si>
    <t>Lettingrun #26</t>
  </si>
  <si>
    <t>1.55.03</t>
  </si>
  <si>
    <t>Løve Halvmarathon #</t>
  </si>
  <si>
    <t>Lettingrun #29</t>
  </si>
  <si>
    <t>1.58.17</t>
  </si>
  <si>
    <t>Marathon PopUp #43 - Albertslund</t>
  </si>
  <si>
    <t>1.55.00</t>
  </si>
  <si>
    <t>Spodsbjerg Fyr løbet</t>
  </si>
  <si>
    <t>1.57.29</t>
  </si>
  <si>
    <t>https://my.raceresult.com/147689/results?lang=dk</t>
  </si>
  <si>
    <t>Fredskov 2500 basic</t>
  </si>
  <si>
    <t>1.57.50</t>
  </si>
  <si>
    <t>https://www.fredskovmarathon.dk/fredskov-2500-basic-resultatliste/</t>
  </si>
  <si>
    <t>NSEJ #8</t>
  </si>
  <si>
    <t>1.51.21</t>
  </si>
  <si>
    <t>3600 Marathon - Basisløb</t>
  </si>
  <si>
    <t>1.55.34</t>
  </si>
  <si>
    <t>https://my.raceresult.com/156988/results?lang=dk</t>
  </si>
  <si>
    <t>Kommuneserie 2020 - Øst - Solrød</t>
  </si>
  <si>
    <t>1.57.04</t>
  </si>
  <si>
    <t>https://bricksite.com/marathondanmark/deltagerliste-solroed</t>
  </si>
  <si>
    <t>Moffes Marathon - Strandløbet</t>
  </si>
  <si>
    <t>1.47.32</t>
  </si>
  <si>
    <t>https://moffesmaraton.dk/index.php/strand-loebet/</t>
  </si>
  <si>
    <t>Slagelse Marathon #13</t>
  </si>
  <si>
    <t>2.16.42</t>
  </si>
  <si>
    <t>https://www.slagelsemarathonontour.dk/447617635</t>
  </si>
  <si>
    <t>Brian Feldbog + Mikael Jonassen halvmarathon nr. 100</t>
  </si>
  <si>
    <t>Lettingrun #42 - Paw 200</t>
  </si>
  <si>
    <t>2.06.11</t>
  </si>
  <si>
    <t>https://lettingrun.dk/diplom/diplom-41-50.html</t>
  </si>
  <si>
    <t>Paw Jeppesen - Halvmarathon nr. 200</t>
  </si>
  <si>
    <t>Hvalsø Cannonball #25</t>
  </si>
  <si>
    <t>2.03.00</t>
  </si>
  <si>
    <t>https://hvalsoe-loebeklub.dk/cannonball/cannonball-resultater-diplomer/1861-resultater-diplomer-coronalob-2020</t>
  </si>
  <si>
    <t>Lettingrun #45</t>
  </si>
  <si>
    <t>1.59.18</t>
  </si>
  <si>
    <t>Lettingrun #49</t>
  </si>
  <si>
    <t>2.04.42</t>
  </si>
  <si>
    <t>Hvalsø Cannonball #28</t>
  </si>
  <si>
    <t>2.07.30</t>
  </si>
  <si>
    <t>Lettingrun #53 - Paw 100 - part 2</t>
  </si>
  <si>
    <t>1.55.39</t>
  </si>
  <si>
    <t>https://lettingrun.dk/diplom/diplom-51-60.html</t>
  </si>
  <si>
    <t>Paw Jeppesen - Marathon nr. 100 (reelt hans nr. 101 pga. Corona var løbet delt op på 2 dage og flere starter)</t>
  </si>
  <si>
    <t>Hvalsø Cannonball #33</t>
  </si>
  <si>
    <t>2.03.11</t>
  </si>
  <si>
    <t>Lettingrun #58</t>
  </si>
  <si>
    <t>2.08.03</t>
  </si>
  <si>
    <t>NSEJ #9</t>
  </si>
  <si>
    <t>1.59.15</t>
  </si>
  <si>
    <t>Lettingrun #61</t>
  </si>
  <si>
    <t>2.00.14</t>
  </si>
  <si>
    <t>https://lettingrun.dk/diplom/diplom-61-70.html</t>
  </si>
  <si>
    <t>Peter Letting - Halvmarathon nr. 200</t>
  </si>
  <si>
    <t>Lettingrun #64</t>
  </si>
  <si>
    <t>2.05.43</t>
  </si>
  <si>
    <t>Kent Filsøe + Jeanette Zeuner - Halvmarathon nr. 100</t>
  </si>
  <si>
    <t>Marathon i mosen #3</t>
  </si>
  <si>
    <t>1.59.27</t>
  </si>
  <si>
    <t>https://docs.google.com/document/d/1pY9G5FkAf5ypc28ruH6c6LeYWiJ3Qx19mglN3Yl1JQc/edit?fbclid=IwAR0RRjwWzXrCQzCrhjugT2FL6DetmQnG0LIpx-r68EIvitPgskmbq3fucXc</t>
  </si>
  <si>
    <t>Lettingrun #71 - Nytårsløb</t>
  </si>
  <si>
    <t>2.17.43</t>
  </si>
  <si>
    <t>https://lettingrun.dk/diplom/diplom-71-80.html</t>
  </si>
  <si>
    <t>Anne Leditzig + Kim Lund - Halvmarathon nr. 100</t>
  </si>
  <si>
    <t>sh løb #10</t>
  </si>
  <si>
    <t>1.53.34</t>
  </si>
  <si>
    <t>https://loeb.sh-site.dk/category/diplomer/</t>
  </si>
  <si>
    <t>2.04.54</t>
  </si>
  <si>
    <t>Papegøjeløbet</t>
  </si>
  <si>
    <t>1.58.59</t>
  </si>
  <si>
    <t>https://silykke.nu/diplom</t>
  </si>
  <si>
    <t>1.53.41</t>
  </si>
  <si>
    <t>Michael Nilsson - Marathon nr. 300</t>
  </si>
  <si>
    <t>Juhldal/Bjerrede Marathon #52</t>
  </si>
  <si>
    <t>1.57.14</t>
  </si>
  <si>
    <t>http://www.lars-c.dk/</t>
  </si>
  <si>
    <t>Letting Run #76</t>
  </si>
  <si>
    <t>1.55.21</t>
  </si>
  <si>
    <t>Juhldal/Bjerrede Marathon #53</t>
  </si>
  <si>
    <t>1.58.29</t>
  </si>
  <si>
    <t>http://www.lars-c.dk/200980725</t>
  </si>
  <si>
    <t>Humørmarathon #128</t>
  </si>
  <si>
    <t>1.59.22</t>
  </si>
  <si>
    <t>https://xn--humrmarathon-xjb.dk/diplom-resultatliste-101-150</t>
  </si>
  <si>
    <t>Vestskovløbet - Moffes marathon #8</t>
  </si>
  <si>
    <t>1.56.14</t>
  </si>
  <si>
    <t>https://moffesmaraton.dk/index.php/8-vestskov-loebet/</t>
  </si>
  <si>
    <t>2.02.15</t>
  </si>
  <si>
    <t>https://www.xn--lvehalvmarathon-5tb.dk/deltagerliste2/</t>
  </si>
  <si>
    <t>Finn Danielsen - Halvmarathon nr. 700</t>
  </si>
  <si>
    <t>28KD Davidløbet</t>
  </si>
  <si>
    <t>2.00.30</t>
  </si>
  <si>
    <t>https://28kd.dk/arkiverede-lob/20210508a/</t>
  </si>
  <si>
    <t>Skodsborg Marathon - LNBK on tour</t>
  </si>
  <si>
    <t>2.08.09</t>
  </si>
  <si>
    <t>https://my.raceresult.com/169141/participants?lang=dk</t>
  </si>
  <si>
    <t>Kunstløbet - Moffes marathon #9</t>
  </si>
  <si>
    <t>1.58.21</t>
  </si>
  <si>
    <t>https://moffesmaraton.dk/index.php/9-kunst-loebet/</t>
  </si>
  <si>
    <t>Marathon PopUp #52 - Gentofte</t>
  </si>
  <si>
    <t>Jesper Ølsgaard  Marathon nr. 300</t>
  </si>
  <si>
    <t>Regionsløb 2021 #1 - Rold Skov</t>
  </si>
  <si>
    <t>2.14.48</t>
  </si>
  <si>
    <t>Mariagerfjord</t>
  </si>
  <si>
    <t>https://bricksite.com/marathondanmark/regionsloeb-2022</t>
  </si>
  <si>
    <t>Regionsløb 2021 #2 - Kølkær</t>
  </si>
  <si>
    <t>2.12.58</t>
  </si>
  <si>
    <t>Herning</t>
  </si>
  <si>
    <t>Regionsløb 2021 #3</t>
  </si>
  <si>
    <t>2.21.41</t>
  </si>
  <si>
    <t>Tønder</t>
  </si>
  <si>
    <t>Regionsløb 2021 #4</t>
  </si>
  <si>
    <t>2.10.18</t>
  </si>
  <si>
    <t>Regionsløb 2021 #5</t>
  </si>
  <si>
    <t>2.07.56</t>
  </si>
  <si>
    <t>PE Marathon</t>
  </si>
  <si>
    <t>2.04.59</t>
  </si>
  <si>
    <t>https://drive.google.com/file/d/1TNwzFVq82_YutkttUjNr4xlaT3rhumvi/view?fbclid=IwAR3-5h4lnj7Z8DtqS0pAA_PmKcBHqbOtMhdTjOekYMoR0wi9UtpD7mKRZ-k</t>
  </si>
  <si>
    <t>Bornholms Cannonball</t>
  </si>
  <si>
    <t>2.15.55</t>
  </si>
  <si>
    <t>https://www.bricksite.com/bornholmscannonball/planlagte-loeb</t>
  </si>
  <si>
    <t>Slagelse Marathon #26</t>
  </si>
  <si>
    <t>2.03.17</t>
  </si>
  <si>
    <t>https://www.slagelsemarathonontour.dk/444507926</t>
  </si>
  <si>
    <t xml:space="preserve">K2 Marathon </t>
  </si>
  <si>
    <t>2.06.34</t>
  </si>
  <si>
    <t>https://www.k2-marathon.dk/resultater/resultater-100821</t>
  </si>
  <si>
    <t>Letting Run #100</t>
  </si>
  <si>
    <t>2.07.19</t>
  </si>
  <si>
    <t>https://lettingrun.dk/diplom/diplom-91-100.html</t>
  </si>
  <si>
    <t>Samsø Halvmarathon</t>
  </si>
  <si>
    <t>1.53.48</t>
  </si>
  <si>
    <t>Samsø</t>
  </si>
  <si>
    <t>https://my.raceresult.com/157716/results#4_7B512B</t>
  </si>
  <si>
    <t>123 triple Kalundborg</t>
  </si>
  <si>
    <t>2.03.05</t>
  </si>
  <si>
    <t>https://www.5taarnsmotion.dk/?side=deltagere_triple21</t>
  </si>
  <si>
    <t>2.01.37</t>
  </si>
  <si>
    <t>https://www.sportstiming.dk/event/8137/participants</t>
  </si>
  <si>
    <t>Rocio Andersen - Halvmarathon nr 100</t>
  </si>
  <si>
    <t>Letting Run #103 - Snøffelløbet</t>
  </si>
  <si>
    <t>1.59.31</t>
  </si>
  <si>
    <t>https://lettingrun.dk/diplom/diplom-101-110.html</t>
  </si>
  <si>
    <t>https://www.sportstiming.dk/event/8002</t>
  </si>
  <si>
    <t>Margueritløbet Blokhus</t>
  </si>
  <si>
    <t>1.55.55</t>
  </si>
  <si>
    <t>Jammerbugt</t>
  </si>
  <si>
    <t>https://www.pgu-pandrup.dk/Margueritl%C3%B8bet-Gateway-Blokhus?fbclid=IwAR0SNRT1hAXPbU45o-F3ebakeFQ8uPWVq1l8Fc0mAcO-Fven9TAgpo9Hz4k</t>
  </si>
  <si>
    <t>Sørby Halvmarathon #7</t>
  </si>
  <si>
    <t>2.06.02</t>
  </si>
  <si>
    <t>https://www.slagelsemarathonontour.dk/449879369</t>
  </si>
  <si>
    <t>Center of Zealand</t>
  </si>
  <si>
    <t>2.00.23</t>
  </si>
  <si>
    <t>https://www.sportstiming.dk/event/8735/results/3735939</t>
  </si>
  <si>
    <t>2.11.02</t>
  </si>
  <si>
    <t>https://www.k2-marathon.dk/resultater/resultater-091021</t>
  </si>
  <si>
    <t>Rikke Cebula + Susanne Wildt - Marathon nr. 100</t>
  </si>
  <si>
    <t>SH Løb #14 - ved graven</t>
  </si>
  <si>
    <t>2.22.01</t>
  </si>
  <si>
    <t>https://loeb.sh-site.dk/resultat-sh-loeb-13-ved-graven/</t>
  </si>
  <si>
    <t>Tosseløb #134</t>
  </si>
  <si>
    <t>2.06.19</t>
  </si>
  <si>
    <t>https://tosselobs-cannonball.dk/resultater-2021/</t>
  </si>
  <si>
    <t>Marathon PopUp #55 - Gentofte</t>
  </si>
  <si>
    <t>2.06.10</t>
  </si>
  <si>
    <t>Kommuneserie 2021 - Vest - Syddjurs</t>
  </si>
  <si>
    <t>1.59.46</t>
  </si>
  <si>
    <t>Syddjurs</t>
  </si>
  <si>
    <t>https://bricksite.com/marathondanmark/kommune-serie-oest-2020</t>
  </si>
  <si>
    <t>Kommuneserie 2021 - Vest - Århus</t>
  </si>
  <si>
    <t>2.09.40</t>
  </si>
  <si>
    <t>Århus</t>
  </si>
  <si>
    <t>Kommuneserie 2021 - Vest - Odder</t>
  </si>
  <si>
    <t>2.03.15</t>
  </si>
  <si>
    <t>Odder</t>
  </si>
  <si>
    <t>1.54.38</t>
  </si>
  <si>
    <t>https://www.sportstiming.dk/event/9418</t>
  </si>
  <si>
    <t>Letting Run #118 - Morten R nr. 100</t>
  </si>
  <si>
    <t>2.17.10</t>
  </si>
  <si>
    <t>https://lettingrun.dk/diplom/diplom-111-120.html</t>
  </si>
  <si>
    <t>Morten Ravnholt - Halvmarathon nr. 100</t>
  </si>
  <si>
    <t>Sørby Halvmarathon #8</t>
  </si>
  <si>
    <t>2.15.45</t>
  </si>
  <si>
    <t>Sportiganløbet Slagelse</t>
  </si>
  <si>
    <t>1.57.15</t>
  </si>
  <si>
    <t>https://my.raceresult.com/181277/registration?fbclid=IwAR0iKEllO5jO5wF1DeOo3N5hGZ2Di2s-CBuAmOSJ8YptsmqdPxDYHVeOakY</t>
  </si>
  <si>
    <t>Holger Danske Marathon</t>
  </si>
  <si>
    <t>1.47.45</t>
  </si>
  <si>
    <t>https://app.lap.io/event/2021-holger-danske-marathon/results</t>
  </si>
  <si>
    <t>Humørmarathon #136</t>
  </si>
  <si>
    <t>2.04.10</t>
  </si>
  <si>
    <t>https://www.xn--humrmarathon-xjb.dk/deltagerliste</t>
  </si>
  <si>
    <t>Letting Run #121</t>
  </si>
  <si>
    <t>2.08.20</t>
  </si>
  <si>
    <t>https://lettingrun.dk/diplom/diplom-121-130.html</t>
  </si>
  <si>
    <t>Fredskov 2500 Basic</t>
  </si>
  <si>
    <t>2.07.43</t>
  </si>
  <si>
    <t>Letting Run #122</t>
  </si>
  <si>
    <t>2.05.00</t>
  </si>
  <si>
    <t>3600 Lillejuleaften - løb</t>
  </si>
  <si>
    <t>2.10.56</t>
  </si>
  <si>
    <t>https://my.raceresult.com/187488/</t>
  </si>
  <si>
    <t>1.59.56</t>
  </si>
  <si>
    <t>Marathon Popup #57 - Egedal</t>
  </si>
  <si>
    <t>2.05.27</t>
  </si>
  <si>
    <t>Egedal</t>
  </si>
  <si>
    <t>Slagelse Marathon #29</t>
  </si>
  <si>
    <t>2.15.03</t>
  </si>
  <si>
    <t>https://www.slagelsemarathonontour.dk/443965394</t>
  </si>
  <si>
    <t>Letting Run #125</t>
  </si>
  <si>
    <t>2.07.32</t>
  </si>
  <si>
    <t>28KD Elvisløbet</t>
  </si>
  <si>
    <t>1.57.37</t>
  </si>
  <si>
    <t>https://28kd.dk/20220108-2/</t>
  </si>
  <si>
    <t>https://my.raceresult.com/159638/results</t>
  </si>
  <si>
    <t>Borup Marathon - Lønbæk on tour</t>
  </si>
  <si>
    <t>1.57.27</t>
  </si>
  <si>
    <t>https://my.raceresult.com/185401/results</t>
  </si>
  <si>
    <t>Thomas Lønbæk - Marathon nr. 300</t>
  </si>
  <si>
    <t>Vegan Run</t>
  </si>
  <si>
    <t>2.01.23</t>
  </si>
  <si>
    <t>https://www.veganrun.dk/resultatliste</t>
  </si>
  <si>
    <t>Run4700Happiness</t>
  </si>
  <si>
    <t>1.59.51</t>
  </si>
  <si>
    <t>http://run4700happiness.123hjemmeside.dk/446865478</t>
  </si>
  <si>
    <t>Marathon Popup #58 - Vallensbæk</t>
  </si>
  <si>
    <t>1.56.48</t>
  </si>
  <si>
    <t>1.55.02</t>
  </si>
  <si>
    <t>https://www.xn--lvehalvmarathon-5tb.dk/resultatliste-3/</t>
  </si>
  <si>
    <t>Marathon Popup #59 - Glostrup</t>
  </si>
  <si>
    <t>2.04.11</t>
  </si>
  <si>
    <t>2.03.48</t>
  </si>
  <si>
    <t>http://www.trivsel24-7marathon.dk/diplom/</t>
  </si>
  <si>
    <t>Letting Run #135 - 22022022</t>
  </si>
  <si>
    <t>2.00.20</t>
  </si>
  <si>
    <t>https://lettingrun.dk/diplom/diplom-131-140.html</t>
  </si>
  <si>
    <t>Kjeldmann Cannonball #4</t>
  </si>
  <si>
    <t>2.06.25</t>
  </si>
  <si>
    <t>https://www.hvalsoe-loebeklub.dk/index.php/cannonball/cannonball-resultater-diplomer/1885-resultater-og-diplom-februar-2022</t>
  </si>
  <si>
    <t>Holstebro Byløb</t>
  </si>
  <si>
    <t>1.53.38</t>
  </si>
  <si>
    <t>https://my.raceresult.com/165581/results</t>
  </si>
  <si>
    <t>Bagsværd Sø - LNBK on tour</t>
  </si>
  <si>
    <t>2.04.02</t>
  </si>
  <si>
    <t>https://my.raceresult.com/190237/results</t>
  </si>
  <si>
    <t>Moffes Marathon #17 - Rådhusløbet</t>
  </si>
  <si>
    <t>2.02.09</t>
  </si>
  <si>
    <t>https://moffesmaraton.dk/index.php/17-raadhusloebet/</t>
  </si>
  <si>
    <t>Letting Run #138</t>
  </si>
  <si>
    <t>2.09.09</t>
  </si>
  <si>
    <t>Hvalsø Cannonball #38</t>
  </si>
  <si>
    <t>2.40.23</t>
  </si>
  <si>
    <t>https://hvalsoe-loebeklub.dk/cannonball/cannonball-resultater-diplomer/1877-resultater-og-diplom-13-marts-2022</t>
  </si>
  <si>
    <t>2.12.17</t>
  </si>
  <si>
    <t>Kennet Weiglin - Halvmarathon nr. 300</t>
  </si>
  <si>
    <t>Kommuneserie 2022 - Øst - Nekselø</t>
  </si>
  <si>
    <t>2.19.34</t>
  </si>
  <si>
    <t>https://bricksite.com/marathondanmark/deltagerliste-roskilde</t>
  </si>
  <si>
    <t>TT Cannonball</t>
  </si>
  <si>
    <t>1.59.16</t>
  </si>
  <si>
    <t>http://www.ttcannonball.dk/start-resultatlister/</t>
  </si>
  <si>
    <t>LNBK on tour - Hedeland</t>
  </si>
  <si>
    <t>2.15.15</t>
  </si>
  <si>
    <t>Høje-Taastrup</t>
  </si>
  <si>
    <t>https://my.raceresult.com/196470/info</t>
  </si>
  <si>
    <t>Letting Run #148 - Sølvbryllup</t>
  </si>
  <si>
    <t>1.59.41</t>
  </si>
  <si>
    <t>https://lettingrun.dk/diplom/diplom-141-150.html</t>
  </si>
  <si>
    <t>Knuthenborg Safaripark</t>
  </si>
  <si>
    <t>2.03.37</t>
  </si>
  <si>
    <t>https://www.fredskovmarathon.dk/deltagerliste-alfabetisk-orden-21-05-2022/</t>
  </si>
  <si>
    <t>Moffes Marathon - Brøndby Stadion</t>
  </si>
  <si>
    <t>2.04.31</t>
  </si>
  <si>
    <t>https://moffesmaraton.dk/index.php/19-broendby-stadion/</t>
  </si>
  <si>
    <t>Løb på godset</t>
  </si>
  <si>
    <t>1.53.31</t>
  </si>
  <si>
    <t>https://www.sportstiming.dk/event/10457/results/4429994</t>
  </si>
  <si>
    <t>2.07.01</t>
  </si>
  <si>
    <t>Jeanette Wly - Halvmarathon nr. 300</t>
  </si>
  <si>
    <t>Skinnermarathon #165</t>
  </si>
  <si>
    <t>https://www.skinnermaraton.dk/resultater,%20diplomer%20og%20beretning.html</t>
  </si>
  <si>
    <t>3600 Marathon - Løb med en Kent</t>
  </si>
  <si>
    <t>https://my.raceresult.com/199716/</t>
  </si>
  <si>
    <t>Kent Filsøe - Halvmarathon nr. 200</t>
  </si>
  <si>
    <t>Regionsløb 2022 - Dag 1</t>
  </si>
  <si>
    <t>2.22.08</t>
  </si>
  <si>
    <t>Frederikshavn</t>
  </si>
  <si>
    <t>https://bricksite.com/marathondanmark/deltagerlister</t>
  </si>
  <si>
    <t>Regionsløb 2022 - Dag 2</t>
  </si>
  <si>
    <t>2.07.37</t>
  </si>
  <si>
    <t>Silkeborg</t>
  </si>
  <si>
    <t>Jakob Diget Pedersen - Marathon nr. 300</t>
  </si>
  <si>
    <t>Regionsløb 2022 - Dag 3</t>
  </si>
  <si>
    <t>2.06.07</t>
  </si>
  <si>
    <t>Billund</t>
  </si>
  <si>
    <t>Regionsløb 2022 - Dag 5</t>
  </si>
  <si>
    <t>2.08.13</t>
  </si>
  <si>
    <t>Herstedhøje Bakkeløb - Brians nr. 200</t>
  </si>
  <si>
    <t>2.30.44</t>
  </si>
  <si>
    <t>https://my.raceresult.com/210191/results</t>
  </si>
  <si>
    <t>Brian Feldborg - Halvmarathon nr. 200</t>
  </si>
  <si>
    <t>Nordborg Cannonball - Fanø</t>
  </si>
  <si>
    <t>https://nordborgcannonball.webnode.dk/resultatliste26/</t>
  </si>
  <si>
    <t>SK-AL Cannonball - After Eight</t>
  </si>
  <si>
    <t>2.02.56</t>
  </si>
  <si>
    <t>https://www.sundkost-aktivlivsstil.dk/loeb/loebskalender/</t>
  </si>
  <si>
    <t>Jyllingeløbet</t>
  </si>
  <si>
    <t>1.57.12</t>
  </si>
  <si>
    <t>https://www.sportstiming.dk/event/10458/results</t>
  </si>
  <si>
    <t>Frederiksberg Marathon</t>
  </si>
  <si>
    <t>2.10.27</t>
  </si>
  <si>
    <t>Glemte</t>
  </si>
  <si>
    <t>https://www.frederiksbergmarathon.dk/deltagere-og-resultater-1.html</t>
  </si>
  <si>
    <t>Vejleåløbet #4 3 x 200 jubilæum</t>
  </si>
  <si>
    <t>2.18.35</t>
  </si>
  <si>
    <t>https://my.raceresult.com/213681/results</t>
  </si>
  <si>
    <t>Pia Vinne Lau, Sidsel Kristiansen og Jeanette Zeuner - Halvmarathon nr. 200</t>
  </si>
  <si>
    <t>Kolding Night &amp; Day trail</t>
  </si>
  <si>
    <t>3.07.56</t>
  </si>
  <si>
    <t>https://www.sportstiming.dk/event/10199/results</t>
  </si>
  <si>
    <t>Hvalsø Cannonball #40</t>
  </si>
  <si>
    <t>2.17.16</t>
  </si>
  <si>
    <t>https://hvalsoe-loebeklub.dk/cannonball/cannonball-resultater-diplomer/1887-resultater-og-diplom-24-09-2022</t>
  </si>
  <si>
    <t>1.54.37</t>
  </si>
  <si>
    <t>https://my.raceresult.com/184432/results</t>
  </si>
  <si>
    <t>Kommuneserie 2022 - Vest - Lemvig</t>
  </si>
  <si>
    <t>2.00.46</t>
  </si>
  <si>
    <t>Lemvig</t>
  </si>
  <si>
    <t>Kommuneserie 2022 - Vest  Struer</t>
  </si>
  <si>
    <t>2.27.14</t>
  </si>
  <si>
    <t>Struer</t>
  </si>
  <si>
    <t>Kommuneserie 2022 - Vest - Skive</t>
  </si>
  <si>
    <t>1.55.28</t>
  </si>
  <si>
    <t>Skive</t>
  </si>
  <si>
    <t>Hvalsø Cannonball #41</t>
  </si>
  <si>
    <t>2.05.02</t>
  </si>
  <si>
    <t>https://hvalsoe-loebeklub.dk/cannonball/cannonball-resultater-diplomer/1888-resultater-og-diplom-11-11-2022</t>
  </si>
  <si>
    <t>Moffes Marathon #22 - Damhussøen</t>
  </si>
  <si>
    <t>1.52.58</t>
  </si>
  <si>
    <t>https://moffesmaraton.dk/#</t>
  </si>
  <si>
    <t>Diabetesløbet i Varnæs</t>
  </si>
  <si>
    <t>1.55.30</t>
  </si>
  <si>
    <t>Aabenraa</t>
  </si>
  <si>
    <t>http://popupcannonballmbb.123hjemmeside.dk/449054282?fbclid=IwAR3daIDtIO0AtVx6r5C8lJR2R9Jhpgt1EBkIbjQhI8AVoEKeE5x3w-AC18M</t>
  </si>
  <si>
    <t>Jan Pharao - Halv nr. 100</t>
  </si>
  <si>
    <t>Grønbro- juleløbet</t>
  </si>
  <si>
    <t>2.03.54</t>
  </si>
  <si>
    <t>http://www.stif.dk/Julel%c3%b8b-d--03-12</t>
  </si>
  <si>
    <t>Randdal Cannonball nr. 62</t>
  </si>
  <si>
    <t>2.07.04</t>
  </si>
  <si>
    <t>https://my.raceresult.com/194921/</t>
  </si>
  <si>
    <t>Marathon PopUp #68 - Glostrup</t>
  </si>
  <si>
    <t>2.22.25</t>
  </si>
  <si>
    <t>Kvickrun - Jes 60 år</t>
  </si>
  <si>
    <t>2.21.05</t>
  </si>
  <si>
    <t>https://docs.google.com/document/d/1_wQpve4Isi5xXw1J8Lm4Ol417y7KK66wHspybDtuiDE/edit</t>
  </si>
  <si>
    <t>Jes Strate - Halvmarathon nr. 300</t>
  </si>
  <si>
    <t>Eegholm Løb - Valentinsløbet</t>
  </si>
  <si>
    <t>Brønderslev</t>
  </si>
  <si>
    <t>https://eegholmloeb.dk/l-b-2023/valentins-l-bet-2023.html</t>
  </si>
  <si>
    <t>Vibeke Normin - Halvmarathon nr. 200, Jørgen Jakobsen - Marathon nr. 600 og Per Falgren Marathon nr. 100</t>
  </si>
  <si>
    <t>Letting Run #204- Peter nr. 300</t>
  </si>
  <si>
    <t>2.16.39</t>
  </si>
  <si>
    <t>https://lettingrun.dk/diplom/diplom-201-210.html</t>
  </si>
  <si>
    <t>Peter Letting - Halvmarathon nr. 300</t>
  </si>
  <si>
    <t>SH Løb #17 - Ishøj Dyrepark</t>
  </si>
  <si>
    <t>2.06.20</t>
  </si>
  <si>
    <t>https://karisemarathon.dk/448259068</t>
  </si>
  <si>
    <t>Rødemosegaard Cannonball</t>
  </si>
  <si>
    <t>2.09.26</t>
  </si>
  <si>
    <t>Nordfyns</t>
  </si>
  <si>
    <t>https://runagain.com/da/run/RodemosegardCannonball/26.02.2023</t>
  </si>
  <si>
    <t>Helle Rasmussen - Halvmarathon nr 200</t>
  </si>
  <si>
    <t>RC Pop-Up - Hverdagshalvmarathon 1.0</t>
  </si>
  <si>
    <t>2.06.21</t>
  </si>
  <si>
    <t>Randers</t>
  </si>
  <si>
    <t>https://randerscannonball.dk/93565098/tider-2023?fbclid=IwAR0AAB17h5uEembcCBmD1o8IOmKpbRw-MWiwUXNgXoQMVO3IkDnZOMFiYHs</t>
  </si>
  <si>
    <t>Fredagshalvmarathon Ulstrup</t>
  </si>
  <si>
    <t>2.08.07</t>
  </si>
  <si>
    <t>Favrskov</t>
  </si>
  <si>
    <t>https://www.facebook.com/events/527658026024341</t>
  </si>
  <si>
    <t>Nordborg Cannonball</t>
  </si>
  <si>
    <t>2.18.48</t>
  </si>
  <si>
    <t>Sønderborg</t>
  </si>
  <si>
    <t>https://nordborgcannonball.webnode.dk/resultatliste31/</t>
  </si>
  <si>
    <t>Bjergløb - Løb dig medicinfri</t>
  </si>
  <si>
    <t>1.49.04</t>
  </si>
  <si>
    <t>https://motionslob.dk/l%C3%B8bskalender/bjergl%C3%B8b-xii-l%C3%B8b-dig-medicinfri-odense-s%C3%B8?fbclid=IwAR1eY8qXKngHy0Rw75wUP-9FaCmJaYogpw_UVZID4Rc_GDJykByvGmmWong</t>
  </si>
  <si>
    <t>Lønne Trail</t>
  </si>
  <si>
    <t>2.17.19</t>
  </si>
  <si>
    <t>https://www.sportstiming.dk/event/12036/results/5005502</t>
  </si>
  <si>
    <t>Stribe marathon</t>
  </si>
  <si>
    <t>2.04.15</t>
  </si>
  <si>
    <t>https://ikastmarathon.dk/resultater/145/2023/04/29</t>
  </si>
  <si>
    <t>Roskilde marathon</t>
  </si>
  <si>
    <t>2.13.20</t>
  </si>
  <si>
    <t>Anne Marie Lyngbye - Marathon nr. 300</t>
  </si>
  <si>
    <t>Uptown Cannonball</t>
  </si>
  <si>
    <t>2.07.18</t>
  </si>
  <si>
    <t>https://uptowncannonball.dk/451391463/451391479</t>
  </si>
  <si>
    <t>Farsø Runden</t>
  </si>
  <si>
    <t>https://triogtrim.dk/farsoe-runden-resultater</t>
  </si>
  <si>
    <t>Tille's Halvmarathon nr. 100 - Stefan Larsen - Halvmarathon nr. 200</t>
  </si>
  <si>
    <t>Kalkmineløbet</t>
  </si>
  <si>
    <t>2.27.54</t>
  </si>
  <si>
    <t>https://kalkminelob.dk/</t>
  </si>
  <si>
    <t>Juelsminde løb</t>
  </si>
  <si>
    <t>1.55.48</t>
  </si>
  <si>
    <t>https://www.sportstiming.dk/event/12125</t>
  </si>
  <si>
    <t>Jacob  Lycke-Hjul - Halvmarathon nr. 100</t>
  </si>
  <si>
    <t>De Tre Toppe</t>
  </si>
  <si>
    <t>2.25.10</t>
  </si>
  <si>
    <t>Assens</t>
  </si>
  <si>
    <t>https://www.sportstiming.dk/event/12125/results/5223617</t>
  </si>
  <si>
    <t>Hvalsø Cannonball On Tour - Sagnlandet</t>
  </si>
  <si>
    <t>2.19.32</t>
  </si>
  <si>
    <t>https://runagain.com/run/HvalsoCannonballOnTour-Sagnlandet</t>
  </si>
  <si>
    <t>Kolstrup Gods Haderslev Kommuneløb</t>
  </si>
  <si>
    <t>2.02.48</t>
  </si>
  <si>
    <t>https://www.sportstiming.dk/event/12637?fbclid=IwAR0JNB2wZHNSDWOsNzUZAZkXJIHyFe-QCH5HxrhCF0KT_mhXbkD47Qtf6YM</t>
  </si>
  <si>
    <t>Hvalsø Cannonball On Tour - Mors</t>
  </si>
  <si>
    <t>2.26.39</t>
  </si>
  <si>
    <t>Morsø</t>
  </si>
  <si>
    <t>https://runagain.com/run/HvalsoCannonballonTour-Mors</t>
  </si>
  <si>
    <t>RC Pop-Up - Jørgens Træ</t>
  </si>
  <si>
    <t>1.58.53</t>
  </si>
  <si>
    <t>Norddjurs</t>
  </si>
  <si>
    <t>https://www.randerscannonball.dk/?fbclid=IwAR1YRXJ82C2f8x7-4ERPKDKdExqqpSbuY06n9NEkCAcbaETjGXY7gZWLpaw</t>
  </si>
  <si>
    <t>Broløbet Storebælt 2023</t>
  </si>
  <si>
    <t>https://www.brolob.dk/</t>
  </si>
  <si>
    <t>SH LØB - Gribskov</t>
  </si>
  <si>
    <t>2.24.52</t>
  </si>
  <si>
    <t>https://loeb.sh-site.dk/resultat-sh-loeb-19-gribskov-nord/</t>
  </si>
  <si>
    <t>Trine Dydensborg - Kommune nr. 98 Marathon</t>
  </si>
  <si>
    <t>Regionsløb 2023 - dag 5</t>
  </si>
  <si>
    <t>2.22.29</t>
  </si>
  <si>
    <t>Rebild</t>
  </si>
  <si>
    <t>https://bricksite.com/marathondanmark</t>
  </si>
  <si>
    <t>Hvalsø Cannonball #45</t>
  </si>
  <si>
    <t>2.21.50</t>
  </si>
  <si>
    <t>https://www.hvalsoe-loebeklub.dk/index.php/cannonball/cannonball-resultater-diplomer</t>
  </si>
  <si>
    <t>Adidas Terrex Sky Trail</t>
  </si>
  <si>
    <t>Skanderborg</t>
  </si>
  <si>
    <t>https://www.sportstiming.dk/event/10954</t>
  </si>
  <si>
    <t>Rubjerg Knude Løbet</t>
  </si>
  <si>
    <t>2.08.29</t>
  </si>
  <si>
    <t>Hjørring</t>
  </si>
  <si>
    <t>https://www.sportstiming.dk/event/11887/results</t>
  </si>
  <si>
    <t>Hvalsø Cannonball On tour - Hørsholm</t>
  </si>
  <si>
    <t>2.26.55</t>
  </si>
  <si>
    <t>https://hvalsoe-loebeklub.dk/cannonball/cannonball-resultater-diplomer/1904-resultater-og-diplom-27-09-2023</t>
  </si>
  <si>
    <t>Danmarks Smukkeste løb</t>
  </si>
  <si>
    <t>2.03.29</t>
  </si>
  <si>
    <t>https://www.danmarkssmukkestelob.com/resultatliste</t>
  </si>
  <si>
    <t>Kommuneserie 2023 - Vest - Vejen</t>
  </si>
  <si>
    <t>1.55.14</t>
  </si>
  <si>
    <t>Vejen</t>
  </si>
  <si>
    <t>Hvalsø Cannonball #48</t>
  </si>
  <si>
    <t>2.10.39</t>
  </si>
  <si>
    <t>NSEJ #10</t>
  </si>
  <si>
    <t>1.45.49</t>
  </si>
  <si>
    <t>https://runagain.com/da/run/NSEJ-Lob-10/11.11.2023</t>
  </si>
  <si>
    <t>Hvalsø Cannonball #49</t>
  </si>
  <si>
    <t>1.49.42</t>
  </si>
  <si>
    <t>https://tosselobs-cannonball.dk/resultater-2023/</t>
  </si>
  <si>
    <t>Karise Marathon - Jeanne nr. 100</t>
  </si>
  <si>
    <t>Jeanne Høyer - Halvmarathon nr. 100</t>
  </si>
  <si>
    <t>NSEJ #11</t>
  </si>
  <si>
    <t>1.59.32</t>
  </si>
  <si>
    <t>Letting Run #255</t>
  </si>
  <si>
    <t>2.13.48</t>
  </si>
  <si>
    <t>https://lettingrun.dk/diplom/diplom-251-260.html</t>
  </si>
  <si>
    <t>Trivsel 24/7 On Tour - Regine 100</t>
  </si>
  <si>
    <t>1.51.41</t>
  </si>
  <si>
    <t>https://www.trivsel24-7marathon.dk/diplom/</t>
  </si>
  <si>
    <t>Regine Andreassen - Halvmarathon nr. 100</t>
  </si>
  <si>
    <t>Letting Run #261</t>
  </si>
  <si>
    <t>2.18.08</t>
  </si>
  <si>
    <t>https://lettingrun.dk/diplom/diplom-261-270.html</t>
  </si>
  <si>
    <t>Hvalsø Cannonball #51</t>
  </si>
  <si>
    <t>2.13.11</t>
  </si>
  <si>
    <t>Kommuneserie 2024 - Øst - Høje Taastrup</t>
  </si>
  <si>
    <t>Jens Mogensen - Marathon nr. 400</t>
  </si>
  <si>
    <t>Trivsel 24/7 Marathon</t>
  </si>
  <si>
    <t>2.09.52</t>
  </si>
  <si>
    <t>Jørgen Nielsen - Halvmarathon nr. 300</t>
  </si>
  <si>
    <t>Hvalsø Cannonball #52 - Trine nr. 100</t>
  </si>
  <si>
    <t>Trine Hallenberg - Halvmarathon nr 100</t>
  </si>
  <si>
    <t>Sørby Marathon on Tour - Sorø</t>
  </si>
  <si>
    <t>2.29.00</t>
  </si>
  <si>
    <t>https://slagelsemarathonontour.dk/438688123/450226701</t>
  </si>
  <si>
    <t>Sandie Olesen og Peter Svoger Jakobsen - Marathon nr. 100</t>
  </si>
  <si>
    <t>Trivsel 24/7 (4 x jubilæum)</t>
  </si>
  <si>
    <t>2.11.32</t>
  </si>
  <si>
    <t>Brian Jørgensen - Marathon nr. 300, Kenneth Sommer - Marathon nr. 200, Mads Mikkelsen - Marathon nr. 100 og Henrik Larsen - Halvmarathon nr. 200</t>
  </si>
  <si>
    <t>Løve Halvmarathon - On tour Fjenneslev</t>
  </si>
  <si>
    <t>2.25.31</t>
  </si>
  <si>
    <t>Karina Lundstrøm Hammer - Halvmarathon nr. 200</t>
  </si>
  <si>
    <t>Hvalsø Cannonball #56</t>
  </si>
  <si>
    <t>2.29.55</t>
  </si>
  <si>
    <t>Hvalsø</t>
  </si>
  <si>
    <t>https://hvalsoe-loebeklub.dk/cannonball/cannonball-resultater-diplomer/1932-resultater-og-diplom-24-08-24</t>
  </si>
  <si>
    <t>Karise Marathon - Eli nr. 1.000</t>
  </si>
  <si>
    <t>2.08.04</t>
  </si>
  <si>
    <t>https://karisemarathon.dk/452794465</t>
  </si>
  <si>
    <t>Eli Jacobi Nielsen - Halvmarathon nr. 1.000</t>
  </si>
  <si>
    <t>Kommuneløb 2024 - Vest - Ærø</t>
  </si>
  <si>
    <t>2.14.59</t>
  </si>
  <si>
    <t>https://m.bricksite.com/marathondanmark/deltagerliste-odder-4-april</t>
  </si>
  <si>
    <t>Kommuneløb 2024 - Vest - Assens</t>
  </si>
  <si>
    <t>1.58.14</t>
  </si>
  <si>
    <t>https://m.bricksite.com/marathondanmark/deltagerliste-aarhus-3-april</t>
  </si>
  <si>
    <t>Kommuneløb 2024 - Vest - Nordfyn</t>
  </si>
  <si>
    <t>1.58.37</t>
  </si>
  <si>
    <t>https://m.bricksite.com/marathondanmark/deltagerliste-syddjurs-2-april</t>
  </si>
  <si>
    <t>Roskilde Cannonball</t>
  </si>
  <si>
    <t>2.27.10</t>
  </si>
  <si>
    <t>Resultatliste/diplom | Roskilde Marathon</t>
  </si>
  <si>
    <t>Lars Heitmann Marathon nr. 100</t>
  </si>
  <si>
    <t>LNBK Vejleåløbet - Rikkes nr. 100</t>
  </si>
  <si>
    <t>2.22.11</t>
  </si>
  <si>
    <t>LNBK Vejleåløbet - Rikke Thestrup #100 , 08-02-2025 : : my.race|result</t>
  </si>
  <si>
    <t>Rikke Thestrup Marathon nr. 100</t>
  </si>
  <si>
    <t>Jens Mogensen nr. 500 marathon</t>
  </si>
  <si>
    <t>2.22.00</t>
  </si>
  <si>
    <t>Jens Mogensen nr. 500 Marathon | Facebook</t>
  </si>
  <si>
    <t>Jens Mogensen Marathon nr. 500</t>
  </si>
  <si>
    <t>Reersø Løbet</t>
  </si>
  <si>
    <t>2.12.56</t>
  </si>
  <si>
    <t>Arrangementer og Løb - Løb - Afdelinger - hg</t>
  </si>
  <si>
    <t>Hvalsø Cannonball #59</t>
  </si>
  <si>
    <t>2.32.31</t>
  </si>
  <si>
    <t>Resultater og diplom 12. april 2025</t>
  </si>
  <si>
    <t>Sabine Korn Halvmarathon nr. 100</t>
  </si>
  <si>
    <t>Sørby Marathon #111</t>
  </si>
  <si>
    <t>1.54.02</t>
  </si>
  <si>
    <t>Sørby Marathon | slagelsemarathonontour.dk</t>
  </si>
  <si>
    <t>Bjergbakke Marathon</t>
  </si>
  <si>
    <t>2.02.10</t>
  </si>
  <si>
    <t>Se resultaterne for Bjergbakkemarathon i Ringsted 2025</t>
  </si>
  <si>
    <t>Det lille broløb</t>
  </si>
  <si>
    <t>1.49.20</t>
  </si>
  <si>
    <t>Start og resultatlister - Google Drev</t>
  </si>
  <si>
    <t>Hvalsø Cannonball - Sagnlandet</t>
  </si>
  <si>
    <t>2.19.04</t>
  </si>
  <si>
    <t>Cannonball: Resultater &amp; Diplomer</t>
  </si>
  <si>
    <t>Papegøjeløbet - On Tour Sorø</t>
  </si>
  <si>
    <t>1.51.39</t>
  </si>
  <si>
    <t>Anneberg Marathon</t>
  </si>
  <si>
    <t>Hvalsø Cannonball - Klub100</t>
  </si>
  <si>
    <t>2.14.05</t>
  </si>
  <si>
    <t>Brian Feldborg Marathon nr. 100</t>
  </si>
  <si>
    <t>Broløbet Øresund</t>
  </si>
  <si>
    <t>1.47.00</t>
  </si>
  <si>
    <t>Sportstiming - Broløbet / Broloppet 2025</t>
  </si>
  <si>
    <t>Ø-Marathon</t>
  </si>
  <si>
    <t>1.55.58</t>
  </si>
  <si>
    <t>Diplom – Ø-Marathon</t>
  </si>
  <si>
    <t>Hvalsø Cannonball #62</t>
  </si>
  <si>
    <t>2.27.41</t>
  </si>
  <si>
    <t>Mit eget nr. 300</t>
  </si>
  <si>
    <t>Løb i lejet</t>
  </si>
  <si>
    <t>1.56.01</t>
  </si>
  <si>
    <t>https://www.xn--lb-i-lejet-0cb.nu/</t>
  </si>
  <si>
    <t>Hvalsø Cannonball #64</t>
  </si>
  <si>
    <t>2.11.33</t>
  </si>
  <si>
    <t>Jens-Henrik Hansen Halvmarathon nr. 100</t>
  </si>
  <si>
    <t xml:space="preserve">PTSD-Løbet </t>
  </si>
  <si>
    <t>1.59.00</t>
  </si>
  <si>
    <t>https://www.sportstiming.dk/event/15637</t>
  </si>
  <si>
    <t>Trivsel 24/7</t>
  </si>
  <si>
    <t>2.15.43</t>
  </si>
  <si>
    <t>Jeanette Wly halvmarathon nr. 600</t>
  </si>
  <si>
    <t>Hvalsø Cannonball #65</t>
  </si>
  <si>
    <t>2.56.08</t>
  </si>
  <si>
    <t>Anne-Marie Lyngbye Marathon nr. 400</t>
  </si>
  <si>
    <t>Papegøjeløbet - On Tour Sorø #40</t>
  </si>
  <si>
    <t>1.47.40</t>
  </si>
  <si>
    <t>https://www.dropbox.com/scl/fi/y8rckmp0fu66q1n39hhna/Papeg-jel-bet-16_11-25.pdf?rlkey=ecjac7kelso08e2i6lpz4n5r7&amp;st=gwsmghvr&amp;dl=0</t>
  </si>
  <si>
    <t>2.22.20</t>
  </si>
  <si>
    <t>https://bjergbakkemarathon.dk/resultatliste-2025/</t>
  </si>
  <si>
    <t>Bazathon Cannonball</t>
  </si>
  <si>
    <t>2.04.25</t>
  </si>
  <si>
    <t>https://bazathon.dk/resultater</t>
  </si>
  <si>
    <t>Hvalsø Cannonball #67</t>
  </si>
  <si>
    <t>2.13.10</t>
  </si>
  <si>
    <t>Karina Frimark halvmarathon nr. 100</t>
  </si>
  <si>
    <t>1.58.06</t>
  </si>
  <si>
    <t>Hvalsø Cannonball On Tour - Køge</t>
  </si>
  <si>
    <t>2.08.41</t>
  </si>
  <si>
    <t>Jeanne Højer marathon nr. 100 / Brian Feldborg halvmarathon nr. 300</t>
  </si>
  <si>
    <t>SK-AL Cannonball - Den Store Eg</t>
  </si>
  <si>
    <t>https://drive.google.com/drive/folders/1v6GKnhneaP6B1xiIl-Rgyi3mvJtAZNqB</t>
  </si>
  <si>
    <t>Hedeland Cannonball #4</t>
  </si>
  <si>
    <t>https://www.flongkondi.dk/hedeland-cannonball/</t>
  </si>
  <si>
    <t>VM Halvmarathon</t>
  </si>
  <si>
    <t>Andre løb  (øvrige distancer/DNF)</t>
  </si>
  <si>
    <t>Distance</t>
  </si>
  <si>
    <t>Esrum Sø rundt</t>
  </si>
  <si>
    <t>2.14.24</t>
  </si>
  <si>
    <t>Rute 21 løbet</t>
  </si>
  <si>
    <t>2.35.17</t>
  </si>
  <si>
    <t>DNF</t>
  </si>
  <si>
    <t>Hedelandsløbet</t>
  </si>
  <si>
    <t>Kanonkugle Marathon</t>
  </si>
  <si>
    <t>24H Online Running 8 x 5 km</t>
  </si>
  <si>
    <t>3.29.19</t>
  </si>
  <si>
    <t>Virtuelt</t>
  </si>
  <si>
    <t>Kolding Night &amp; Day trail - day</t>
  </si>
  <si>
    <t>2.10.22</t>
  </si>
  <si>
    <t>Coast2Coast - 50 km - Ultra</t>
  </si>
  <si>
    <t>5.47.00</t>
  </si>
  <si>
    <t>Regionsløb 2023 - Dag 2 (Sorø)</t>
  </si>
  <si>
    <t>Hvalsø Cannonball #52</t>
  </si>
  <si>
    <t>42.52</t>
  </si>
  <si>
    <t>Sune Hundebøll - Marathon nr. 300</t>
  </si>
  <si>
    <t>Letting Run</t>
  </si>
  <si>
    <t>Karise Marathon - Solrød</t>
  </si>
  <si>
    <t>PE - Marathon</t>
  </si>
  <si>
    <t>46.15</t>
  </si>
  <si>
    <t>Pia Vinne Lau - Marathon nr. 100</t>
  </si>
  <si>
    <t>UTOC North Coast Ultra 53 km</t>
  </si>
  <si>
    <t>Hvalsø Nytårsløb</t>
  </si>
  <si>
    <t>35.01</t>
  </si>
  <si>
    <t>Læsø Ultra 2026</t>
  </si>
  <si>
    <t>Route 66 - Ærø Ultra</t>
  </si>
  <si>
    <t>Antal løb pr. måned og forskellige datoer</t>
  </si>
  <si>
    <t>Rækkemærkater</t>
  </si>
  <si>
    <t>Sum af Antal løb</t>
  </si>
  <si>
    <t>Sum af Antal datoer</t>
  </si>
  <si>
    <t>Mangler</t>
  </si>
  <si>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</si>
  <si>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</si>
  <si>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</si>
  <si>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</si>
  <si>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</si>
  <si>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</si>
  <si>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</si>
  <si>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</si>
  <si>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</si>
  <si>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</si>
  <si>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</si>
  <si>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</si>
  <si>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Hovedtotal</t>
  </si>
  <si>
    <t>Halv</t>
  </si>
  <si>
    <t>Hel</t>
  </si>
  <si>
    <t>Andet</t>
  </si>
  <si>
    <t>Antal løb pr. år</t>
  </si>
  <si>
    <t>Datoer løbet</t>
  </si>
  <si>
    <t>Manglende datoer</t>
  </si>
  <si>
    <t>Forskelige datoer</t>
  </si>
  <si>
    <t>Antal datoer</t>
  </si>
  <si>
    <t>Løb 1</t>
  </si>
  <si>
    <t>Løb 2</t>
  </si>
  <si>
    <t>Løb 3</t>
  </si>
  <si>
    <t>Løb 4</t>
  </si>
  <si>
    <t>Løb 5</t>
  </si>
  <si>
    <t>2024 - H - NSEJ #11</t>
  </si>
  <si>
    <t>2020 - H - Sædder Marathon</t>
  </si>
  <si>
    <t>2025 - H - Bazathon Cannonball</t>
  </si>
  <si>
    <t>2022 - H - Letting Run #125</t>
  </si>
  <si>
    <t>2023 - M - Roskilde Marathon</t>
  </si>
  <si>
    <t>2022 - H - 28KD Elvisløbet</t>
  </si>
  <si>
    <t>2024 - H - Lettingrun #255</t>
  </si>
  <si>
    <t>2025 - M - Kongsholm Cannonball</t>
  </si>
  <si>
    <t>2024 - M - Kalundborg vintermarathon</t>
  </si>
  <si>
    <t>2023 - M - Dr. Nielsen Hyggemarathon</t>
  </si>
  <si>
    <t>2022 - H - Dr. Nielsen Hyggemarathon</t>
  </si>
  <si>
    <t>2025 - M - PE Marathon #55 - Warnys nr. 200</t>
  </si>
  <si>
    <t>2020 - M - Kitt Krogh Marathon</t>
  </si>
  <si>
    <t>2022 - H - Borup Marathon - Lønbæk on tour</t>
  </si>
  <si>
    <t>2022 - H - Vegan Run</t>
  </si>
  <si>
    <t>2020 - H - Faaborg Sund Marathon</t>
  </si>
  <si>
    <t>2026 - M - Faaborg Vinter Marathon</t>
  </si>
  <si>
    <t>2020 - H - Løve Halvmarathon #161</t>
  </si>
  <si>
    <t>2024 - M - Hammer Trail Winter</t>
  </si>
  <si>
    <t>2022 - H - Run4700Happiness</t>
  </si>
  <si>
    <t>2023 - H - Marathon PopUp #68 - Glostrup</t>
  </si>
  <si>
    <t>2022 - H - Marathon Popup #58</t>
  </si>
  <si>
    <t>2025 - H - Roskilde Cannonball - Lars nr. 100</t>
  </si>
  <si>
    <t>2020 - H - NSEJ Løb #4</t>
  </si>
  <si>
    <t>2022 - H - Løve halvmarathon</t>
  </si>
  <si>
    <t>2023 - H - Kvickrun - Jes 60 år</t>
  </si>
  <si>
    <t>2023 - M - Søndersø Rundt</t>
  </si>
  <si>
    <t>2020 - H - Ådalsløbet - i mørket</t>
  </si>
  <si>
    <t>2024 - H - LNBK Vejleådalsløbet - Rikke nr. 100</t>
  </si>
  <si>
    <t>2024 - M - NSEJ #12</t>
  </si>
  <si>
    <t>2023 - H - Valentinsløbet</t>
  </si>
  <si>
    <t>2023 - M - SH Løb Dodekalitten</t>
  </si>
  <si>
    <t>2022 - H - Marathon Popup #59</t>
  </si>
  <si>
    <t>2026 - H - Hvalsø Cannonball #67</t>
  </si>
  <si>
    <t>2023 - H - Letting Run - Peter nr. 300</t>
  </si>
  <si>
    <t>2024 - H - Trivsel 24/7 On Tour - Regine 100</t>
  </si>
  <si>
    <t>2023 - H - SH Løb #17 - Ishøj Dyrepark</t>
  </si>
  <si>
    <t>2022 - H - Trivsel 24syv Marathon</t>
  </si>
  <si>
    <t>2023 - H - Karise Marathon kl. 17</t>
  </si>
  <si>
    <t>2024 - H - Lettingrun #261</t>
  </si>
  <si>
    <t>2026 - H - Roskilde Marathon - Løb eller dø af kulde</t>
  </si>
  <si>
    <t>2022 - H - Letting Run #35 - 22022022</t>
  </si>
  <si>
    <t>2020 - M - Fredskov Jubilæumsløb</t>
  </si>
  <si>
    <t>2025 - H - Jens Mogensen nr. 500</t>
  </si>
  <si>
    <t>2026 - M - Ø-Marathon Sydhavnen</t>
  </si>
  <si>
    <t>2024 - M - PE marathon #31</t>
  </si>
  <si>
    <t>2023 - M - Thy Trail Marathon</t>
  </si>
  <si>
    <t>2022 - H - Kjeldmann Cannonball #4</t>
  </si>
  <si>
    <t>2023 - H - Rødemosegaard Cannonball</t>
  </si>
  <si>
    <t>2020 - H - Kanonkugle Marathon #199</t>
  </si>
  <si>
    <t>2022 - H - Holstebro Byløb</t>
  </si>
  <si>
    <t>2024 - H - Hvalsø Cannonball #51 - Skudårsedition</t>
  </si>
  <si>
    <t>2026 - H . Hvalsø Cannonball #68 - Jeannes nr. 100</t>
  </si>
  <si>
    <t>2023 - H - RC Pop-Up Hverdagshalvmarathon 1.0</t>
  </si>
  <si>
    <t>2023 - H - Fredagshalvmarathon Ulstrup</t>
  </si>
  <si>
    <t>2024 - M - RC PopUp - Stevns</t>
  </si>
  <si>
    <t>2023 - H - Nordborg Cannonball</t>
  </si>
  <si>
    <t>2022 - H - Bagsværd Sø - LNBK on tour</t>
  </si>
  <si>
    <t>2023 - H - Bjergløb - Løb dig medicinfri</t>
  </si>
  <si>
    <t>2022 - H - Moffes Marathon #17 - Rådhusløbet</t>
  </si>
  <si>
    <t>2020 - H - Ballerup Cannonball #3</t>
  </si>
  <si>
    <t>2020 - H - 3600 Marathon - Forårsløbet 2020</t>
  </si>
  <si>
    <t>2024 - M - Humør Marathon - David Bredo nr. 1.000</t>
  </si>
  <si>
    <t>2022 - H - Letting Run #138</t>
  </si>
  <si>
    <t>2022 - H - Hvalsø Cannonball #38</t>
  </si>
  <si>
    <t>2026 - M - Barcelona Marathon</t>
  </si>
  <si>
    <t>2019 - H - Hvalsø Cannonball</t>
  </si>
  <si>
    <t>2021 - H - sh løb #10</t>
  </si>
  <si>
    <t>2024 - M - Kommuneserie 2024 - H - Øst - Vallensbæk</t>
  </si>
  <si>
    <t>2024 - M - Kommuneserie 2024 - H - Øst - Albertslund</t>
  </si>
  <si>
    <t>2021 - H - Fredskov 2500 basic</t>
  </si>
  <si>
    <t>2023 - M - Kommuneløb Øst 2023 - H - Hørsholm</t>
  </si>
  <si>
    <t>2024 - H - Kommuneserie 2024 - H - Øst - Høje Taastrup</t>
  </si>
  <si>
    <t>2022 - H - Kommuneløb Øst - Nekselø</t>
  </si>
  <si>
    <t>2023 - M - Kommuneløb Øst 2023 - H - Allerød</t>
  </si>
  <si>
    <t>2023 - M - Kommuneløb Øst 2023 - H - Hillerød</t>
  </si>
  <si>
    <t>2021 - H - Papegøjeløbet</t>
  </si>
  <si>
    <t>2022 - H - TT Cannonball</t>
  </si>
  <si>
    <t>2014 - H - VM halvmarathon Kbh</t>
  </si>
  <si>
    <t>2019 - H - Midt i Marathon</t>
  </si>
  <si>
    <t>2024 - H - Trivsel 24/7 Marathon</t>
  </si>
  <si>
    <t>2025 - H - Reersø Løbet</t>
  </si>
  <si>
    <t>2013 - H - Helvede i Nord</t>
  </si>
  <si>
    <t>2023 - M - Troldeløbet - Vallensbæk</t>
  </si>
  <si>
    <t>2021 - H - Juhldal/Bjerrede Marathon #52</t>
  </si>
  <si>
    <t>2024 - M - Milano Marathon</t>
  </si>
  <si>
    <t>2012 - H - Helvede i Nord</t>
  </si>
  <si>
    <t>2016 - H - Hedeland Naturtrail</t>
  </si>
  <si>
    <t>2025 - H - Hvalsø Cannonball #59</t>
  </si>
  <si>
    <t>2021 - H - Letting Run #76</t>
  </si>
  <si>
    <t>2024 - H - Hvalsø Cannonball #52</t>
  </si>
  <si>
    <t>2024 - M - Runden Marathon</t>
  </si>
  <si>
    <t>2019 - H - Asnæs Halvmarathon</t>
  </si>
  <si>
    <t>2021 - H - Juhldal/Bjerrede Marathon #53</t>
  </si>
  <si>
    <t>2025 - M - K2 Marathon</t>
  </si>
  <si>
    <t>2022 - H - LNBK on tour - Hedeland</t>
  </si>
  <si>
    <t>2021 - H - Humørmarathon #128</t>
  </si>
  <si>
    <t>2013 - H - BT Halvmarathon</t>
  </si>
  <si>
    <t>2012 - H - BT Halvmarathon</t>
  </si>
  <si>
    <t>2023 - H - Lønne Trail</t>
  </si>
  <si>
    <t>2025 - H - Sørby Marathon #111</t>
  </si>
  <si>
    <t>2021 - H - Vestskovløbet - Moffes marathon #8</t>
  </si>
  <si>
    <t>2009 - H - BT Halvmarathon</t>
  </si>
  <si>
    <t>2025 - M - Marathon Popup #82 - Rødovre</t>
  </si>
  <si>
    <t>2023 - H - Stribe marathon</t>
  </si>
  <si>
    <t>2021 - H - Løve Halvmarathon</t>
  </si>
  <si>
    <t>2025 - H - Bjergbakke Marathon</t>
  </si>
  <si>
    <t>2023 - H - Roskilde marathon</t>
  </si>
  <si>
    <t>2024 - M - Copenhagen Marathon</t>
  </si>
  <si>
    <t>2017 - H - Lillebælt Halvmarathon</t>
  </si>
  <si>
    <t>2022 - H - Lettingrun # Sølvbryllup</t>
  </si>
  <si>
    <t>2021 - H - 28KD Davidløbet</t>
  </si>
  <si>
    <t>2025 - M - Copenhagen Marathon</t>
  </si>
  <si>
    <t>2020 - H - Løve Halvmarathon #172</t>
  </si>
  <si>
    <t>2021 - H - Skodsborg Marathon - LNBK on tour</t>
  </si>
  <si>
    <t>2023 - M - Copenhagen Marathon</t>
  </si>
  <si>
    <t>2022 - M - Copenhagen Marathon</t>
  </si>
  <si>
    <t>2020 - H - Løve Halvmarathon #173</t>
  </si>
  <si>
    <t>2023 - H - Uptown Cannonball</t>
  </si>
  <si>
    <t>2023 - H - Farsø Runden</t>
  </si>
  <si>
    <t>2023 - H - Kalkmineløbet</t>
  </si>
  <si>
    <t>2025 - H - KvickRun - Det lille Broløb</t>
  </si>
  <si>
    <t>2013 - M - Copenhagen Marathon</t>
  </si>
  <si>
    <t>2023 - H - Juelsminde løb</t>
  </si>
  <si>
    <t>2009 - M - Copenhagen Marathon</t>
  </si>
  <si>
    <t>2012 - M - Copenhagen Marathon</t>
  </si>
  <si>
    <t>2020 - H - Letting Run #2</t>
  </si>
  <si>
    <t>2022 - H - Knuthenborg Safaripark</t>
  </si>
  <si>
    <t>2023 - H - De Tre Toppe</t>
  </si>
  <si>
    <t>2016 - M - Copenhagen Marathon</t>
  </si>
  <si>
    <t>2020 - H - Løve Halvmarathon #176</t>
  </si>
  <si>
    <t>2021 - H - Kunstløbet - Moffes marathon #9</t>
  </si>
  <si>
    <t>2025 - H - Hvalsø Cannonball - Sagnlandet 2025</t>
  </si>
  <si>
    <t>2019 - H - Benløse Marathon</t>
  </si>
  <si>
    <t>2011 - H - Broløbet - Storebælt</t>
  </si>
  <si>
    <t>2023 - H - Hvalsø Cannonball On Tour - Sagnlandet</t>
  </si>
  <si>
    <t>2020 - H - Christiansminde Corona Cannonball 2</t>
  </si>
  <si>
    <t>2022 - H - Moffes Marathon - Brøndby Stadion</t>
  </si>
  <si>
    <t>2025 - M - Kalkmineløbet 2025</t>
  </si>
  <si>
    <t>2021 - H - Marathon PopUp - Gentofte</t>
  </si>
  <si>
    <t>2025 - H - Papegøjeløbet #38</t>
  </si>
  <si>
    <t>2022 - H - Løb på godset</t>
  </si>
  <si>
    <t>2023 - H - Kolstrup Gods Haderslev Kommuneløb</t>
  </si>
  <si>
    <t>2020 - H - Letting Run #5</t>
  </si>
  <si>
    <t>2023 - H - Hvalsø Cannonball On Tour - Mors</t>
  </si>
  <si>
    <t>2023 - H - RC Pop-Up - Jørgens Træ</t>
  </si>
  <si>
    <t>2019 - H - Happymarathon #9</t>
  </si>
  <si>
    <t>2024 - H - Sørby Marathon On Tour - Midt I Marathon Sorø</t>
  </si>
  <si>
    <t>2025 - H - Anneberg Marathon</t>
  </si>
  <si>
    <t>2020 - H - Tosseløb Cannonball #65</t>
  </si>
  <si>
    <t>2019 - H - Skarresøløbet</t>
  </si>
  <si>
    <t>2023 - H - Broløbet Storebælt 2023</t>
  </si>
  <si>
    <t>2010 - H - Broløbet Øresund</t>
  </si>
  <si>
    <t>2020 - H - Hvalsø Cannonball #19</t>
  </si>
  <si>
    <t>2020 - H - Hvalsø Cannonball #20</t>
  </si>
  <si>
    <t>2025 - H - Hvalsø Cannonball #61</t>
  </si>
  <si>
    <t>2025 - H - Broløbet Øresund</t>
  </si>
  <si>
    <t>2020 - H - NSEJ Løb #5</t>
  </si>
  <si>
    <t>2025 - M - Flådeegene Marathon</t>
  </si>
  <si>
    <t>2025 - M - Marathon Popup #83 - Ishøj</t>
  </si>
  <si>
    <t>2023 - A - Coast2Coast 50 km</t>
  </si>
  <si>
    <t>2023 - H - SH LØB - Gribskov</t>
  </si>
  <si>
    <t>2022 - M - Humør Marathon</t>
  </si>
  <si>
    <t>2019 - H - Ådalsløbet</t>
  </si>
  <si>
    <t>2025 - M - Sørby Marathon</t>
  </si>
  <si>
    <t>2020 - H - Kanonkugle Marathon #216</t>
  </si>
  <si>
    <t>2023 - M - K2 nr. 100</t>
  </si>
  <si>
    <t>2022 - H - Skinnermarathon #165</t>
  </si>
  <si>
    <t>2009 - H - DGI Landsstævneløbet 2009</t>
  </si>
  <si>
    <t>2020 - H - Juhldal/Bjerrede Marathon #28</t>
  </si>
  <si>
    <t>2025 - H - Ø-Marathon</t>
  </si>
  <si>
    <t>2023 - M - Regionsløb 2023 - Dag 1</t>
  </si>
  <si>
    <t>2024 - M - Øhavssti Marathon Etape 4</t>
  </si>
  <si>
    <t>2021 - H - Regionsløb 2021 #1 - Rold Skov</t>
  </si>
  <si>
    <t>2023 - M - Regionsløb 2023 - dag 3</t>
  </si>
  <si>
    <t>2020 - H - Regionsløb Nordjylland</t>
  </si>
  <si>
    <t>2021 - H - Regionsløb 2021 #2 - Kølkær</t>
  </si>
  <si>
    <t>2023 - M - Regionsløb 2023 - dag 4</t>
  </si>
  <si>
    <t>2020 - H - Regionsløb Midtjylland</t>
  </si>
  <si>
    <t>2021 - H - Regionsløb 2021 #3</t>
  </si>
  <si>
    <t>2022 - H - 3600 Marathon - Løb med en Kent</t>
  </si>
  <si>
    <t>2023 - H - Regionsløb 2023 - dag 5</t>
  </si>
  <si>
    <t>2025 - M - Regionsløb 2025 - dag 1</t>
  </si>
  <si>
    <t>2020 - H - Regionsløb Sønderjylland</t>
  </si>
  <si>
    <t>2021 - H - Regionsløb 2021 #4</t>
  </si>
  <si>
    <t>2025 - M - Regionsløb 2025 - dag 2</t>
  </si>
  <si>
    <t>2020 - H - Regionsløb Midtsjælland</t>
  </si>
  <si>
    <t>2021 - H - Regionsløb 2021 #5</t>
  </si>
  <si>
    <t>2025 - M - Regionsløb 2025 - dag 3</t>
  </si>
  <si>
    <t>2020 - H - Regionsløb Hovedstaden</t>
  </si>
  <si>
    <t>2025 - M - Regionsløb 2025 - dag 4</t>
  </si>
  <si>
    <t>2019 - H - Marathon Danmark - Regionsløb Lejre</t>
  </si>
  <si>
    <t>2022 - H - Regionsløb 2022 - Dag 1</t>
  </si>
  <si>
    <t>2025 - M - Regionsløb 2025 - dag 5</t>
  </si>
  <si>
    <t>2019 - H - Skinnermarathon</t>
  </si>
  <si>
    <t>2022 - H - Regionsløb 2022 - Dag 2</t>
  </si>
  <si>
    <t>2019 - H - Fredskov Happy Basic #5</t>
  </si>
  <si>
    <t>2020 - H - Kirke Syv Marathon #3</t>
  </si>
  <si>
    <t>2022 - H - Regionsløb 2022 - Dag 3</t>
  </si>
  <si>
    <t>2019 - H - Tosseløb Basic #19</t>
  </si>
  <si>
    <t>2022 - M - Regionsløb 2022 - Dag 4</t>
  </si>
  <si>
    <t>2025 - H - Hvalsø Cannonball #62</t>
  </si>
  <si>
    <t>2021 - H - PE Marathon</t>
  </si>
  <si>
    <t>2022 - H - Regionsløb 2022 - Dag 5</t>
  </si>
  <si>
    <t>2024 - M - Skinnermarathon</t>
  </si>
  <si>
    <t>2025 - H - Løb i lejet</t>
  </si>
  <si>
    <t>2019 - H - Tosseløb Basic #20</t>
  </si>
  <si>
    <t>2021 - H - Bornholms Cannonball</t>
  </si>
  <si>
    <t>2024 - M - Stribe Marathon #51</t>
  </si>
  <si>
    <t>2022 - M - Letting Run #166</t>
  </si>
  <si>
    <t>2023 - M - Karise Marathon</t>
  </si>
  <si>
    <t>2023 - H - Hvalsø Cannonball #45</t>
  </si>
  <si>
    <t>2020 - H - Løve Halvmarathon "On tour Himmelev" #192</t>
  </si>
  <si>
    <t>2021 - H - Slagelse Marathon #26</t>
  </si>
  <si>
    <t>2022 - H - Herstedhøje Bakkeløb - Brians nr. 200</t>
  </si>
  <si>
    <t>2022 - H - Nordborg Cannonball - Fanø</t>
  </si>
  <si>
    <t>2020 - H - Svinninge Løbet</t>
  </si>
  <si>
    <t>2020 - H - Løve Halvmarathon #193</t>
  </si>
  <si>
    <t>2025 - M - Karise Marathon #78 - Solrød Kommune</t>
  </si>
  <si>
    <t>2019 - H - Svinninge Løbet</t>
  </si>
  <si>
    <t xml:space="preserve">2021 - H - K2 Marathon </t>
  </si>
  <si>
    <t>2024 - H - Trivsel 24/7 (4 x jubilæum)</t>
  </si>
  <si>
    <t>2023 - M - Kerteminde Cannonball</t>
  </si>
  <si>
    <t>2020 - H - Asnæs Halvmarathon - on tour</t>
  </si>
  <si>
    <t>2021 - H - Letting Run #100</t>
  </si>
  <si>
    <t>2024 - M - Øhavssti - Etape - Marathon (etape 5)</t>
  </si>
  <si>
    <t>2024 - H - Løve Halvmarathon - On tour Fjenneslev</t>
  </si>
  <si>
    <t>2022 - H - SK-AL Cannonball - After Eight</t>
  </si>
  <si>
    <t>2023 - H - Adidas Terrex Sky Trail</t>
  </si>
  <si>
    <t>2022 - H - Jyllingeløbet</t>
  </si>
  <si>
    <t>2023 - H - Rubjerg Knude Løbet</t>
  </si>
  <si>
    <t>2021 - H - Samsø Halvmarathon</t>
  </si>
  <si>
    <t>2020 - H - Hvalsø Cannonball #22</t>
  </si>
  <si>
    <t>2020 - H - Østerbroløbet Guldborgsund</t>
  </si>
  <si>
    <t>2024 - H - Hvalsø Cannonball #56</t>
  </si>
  <si>
    <t>2021 - H - 123 triple Kalundborg</t>
  </si>
  <si>
    <t>2022 - M - Midt i Marathon</t>
  </si>
  <si>
    <t>2011 - A - Esrum Sø Rundt</t>
  </si>
  <si>
    <t>2019 - H - Løve Halvmarathon</t>
  </si>
  <si>
    <t>2020 - H - Knuthenborg Safaripark - Kramnitze</t>
  </si>
  <si>
    <t>2025 - M - Anneberg Marathon #7</t>
  </si>
  <si>
    <t>2022 - H - Frederiksberg Marathon</t>
  </si>
  <si>
    <t>2013 - M - Skovløberen</t>
  </si>
  <si>
    <t>2019 - H - Skovløberen</t>
  </si>
  <si>
    <t>2012 - H - Skovløberen</t>
  </si>
  <si>
    <t>2023 - M - Helsingborg Marathon</t>
  </si>
  <si>
    <t>2011 - H - Skovløberen</t>
  </si>
  <si>
    <t>2016 - H - Skovløberen</t>
  </si>
  <si>
    <t>2010 - H - Skovløberen</t>
  </si>
  <si>
    <t>2020 - H - NSEJ #7</t>
  </si>
  <si>
    <t>2021 - H - Skovløberen</t>
  </si>
  <si>
    <t>2009 - H - Skovløberen</t>
  </si>
  <si>
    <t>2015 - H - Skovløberen</t>
  </si>
  <si>
    <t>2008 - H - Skovløberen</t>
  </si>
  <si>
    <t>2019 - H - Tosseløb - Kurt og Benjamin nr. 100</t>
  </si>
  <si>
    <t>2025 - M - Kokkedal Marathon - Skodsborgruten</t>
  </si>
  <si>
    <t>2022 - H - Vejleåløbet #4 3 x 200 jubilæum</t>
  </si>
  <si>
    <t>2021 - H - Letting Run Snøffelløbet #101</t>
  </si>
  <si>
    <t>2020 - H - KvickRun on tour - det lille broløb</t>
  </si>
  <si>
    <t>2019 - H - Høstløbet Asnæs</t>
  </si>
  <si>
    <t>2019 - H - Copenhagen Half</t>
  </si>
  <si>
    <t>2022 - H - Kolding Night &amp; Day trail</t>
  </si>
  <si>
    <t>2020 - H - Lettingrun #23</t>
  </si>
  <si>
    <t>2021 - H - Læsø Ultra</t>
  </si>
  <si>
    <t>2021 - H - Margueritløbet Blokhus</t>
  </si>
  <si>
    <t>2009 - M - HC Andersen Marathon</t>
  </si>
  <si>
    <t>2013 - A - Rute 21 Løbet</t>
  </si>
  <si>
    <t>2025 - H - Hvalsø Cannonball #64</t>
  </si>
  <si>
    <t>2020 - H - Lettingrun #25</t>
  </si>
  <si>
    <t>2021 - H - Sørby Halvmarathon #7</t>
  </si>
  <si>
    <t>2024 - H - Karise Marathon - Eli nr. 1.000</t>
  </si>
  <si>
    <t>2022 - H - Hvalsø Cannonball #40</t>
  </si>
  <si>
    <t>2023 - M - Efterårsjævndøgnsløb - Team Førslev Motion</t>
  </si>
  <si>
    <t>2019 - H - Løve Halvmarathon #149</t>
  </si>
  <si>
    <t>2010 - M - Berlin Marathon</t>
  </si>
  <si>
    <t>2020 - H - Grønbroløbet</t>
  </si>
  <si>
    <t>2023 - H - Hvalsø Cannonball On tour - Hørsholm</t>
  </si>
  <si>
    <t>2025 - H - PTSD-løbet 2025</t>
  </si>
  <si>
    <t>2013 - H - Farø Broløb</t>
  </si>
  <si>
    <t>2019 - H - Stevns Klient Naturløb</t>
  </si>
  <si>
    <t>2019 - H - Bare fordi vi kan - Løb #1</t>
  </si>
  <si>
    <t>2020 - H - Lettingrun #26</t>
  </si>
  <si>
    <t>2023 - M - Spodsbjerg Fyr Løbet 2023</t>
  </si>
  <si>
    <t>2022 - M - COZ - Center of Zealand</t>
  </si>
  <si>
    <t>2021 - H - Center of Zealand</t>
  </si>
  <si>
    <t>2020 - H - Løve halvmarathon</t>
  </si>
  <si>
    <t>2024 - H - Kommuneserien - Vest - Ærø</t>
  </si>
  <si>
    <t>2025 - H - Trivsel 24/7</t>
  </si>
  <si>
    <t>2024 - H - Kommuneserien - Vest - Assens</t>
  </si>
  <si>
    <t>2019 - H - CoZ Marathon</t>
  </si>
  <si>
    <t>2024 - H - Kommuneserien - Vest - Nordfyn</t>
  </si>
  <si>
    <t>2020 - H - Lettingrun #29</t>
  </si>
  <si>
    <t>2012 - M -  Budapest Marathon</t>
  </si>
  <si>
    <t>2023 - M - Eventyrkvarterets marathon</t>
  </si>
  <si>
    <t>2020 - H - Marathon PopUp - Albertslund</t>
  </si>
  <si>
    <t>2020 - H - Spodsbjerg Fyr løbet</t>
  </si>
  <si>
    <t>2025 - H - Hvalsø Cannonball #65</t>
  </si>
  <si>
    <t>2020 - H - Fredskov 2500 basic</t>
  </si>
  <si>
    <t>2023 - M - Den fynske Øl-Marathon</t>
  </si>
  <si>
    <t>2022 - H - Den fynske Øl-Marathon</t>
  </si>
  <si>
    <t>2025 - M - Vestvoldsmarathon</t>
  </si>
  <si>
    <t>2011 - M - Amsterdam Marathon</t>
  </si>
  <si>
    <t>2019 - H - Løb med Finn</t>
  </si>
  <si>
    <t>2021 - H - SH Løb #14 - ved graven</t>
  </si>
  <si>
    <t>2020 - H - NSEJ #8</t>
  </si>
  <si>
    <t>2021 - H - Tosseløb #134</t>
  </si>
  <si>
    <t>2019 - H - Løve Halvmarathon - On tour Køge</t>
  </si>
  <si>
    <t>2020 - H - 3600 Marathon - Basisløb</t>
  </si>
  <si>
    <t>2023 - H - Danmarks Smukkeste løb</t>
  </si>
  <si>
    <t>2020 - H - Kommuneserie Løb 1 - Solrød</t>
  </si>
  <si>
    <t>2022 - M - Moffesmarathon #21 - Pølseløbet</t>
  </si>
  <si>
    <t>2021 - H - Marathon PopUp #55 - Gentofte</t>
  </si>
  <si>
    <t>2020 - H - Moffes Marathon - Strandløbet</t>
  </si>
  <si>
    <t>2013 - H -  Sandflugtsløbet</t>
  </si>
  <si>
    <t>2019 - H - Happymarathon #21</t>
  </si>
  <si>
    <t>2019 - H - Hareskovby Marathon</t>
  </si>
  <si>
    <t>2023 - M - Kommuneløb Vest - Fanø</t>
  </si>
  <si>
    <t>2023 - M - Kommuneserie Vest - Varde</t>
  </si>
  <si>
    <t>2021 - H - Kommuneserie Vest - Syddjurs</t>
  </si>
  <si>
    <t>2023 - H - Kommuneløb Vest - Vejen</t>
  </si>
  <si>
    <t>2022 - M - LNBK Frederiksberg</t>
  </si>
  <si>
    <t>2021 - H - Kommuneserie Vest - Århus</t>
  </si>
  <si>
    <t>2016 - M - Dublin Marathon</t>
  </si>
  <si>
    <t>2021 - H - Kommuneserie Vest - Odder</t>
  </si>
  <si>
    <t>2019 - H - Dansk Halvmarathon Klub - Herlev #4</t>
  </si>
  <si>
    <t>2025 - M - Istanbul Marathon</t>
  </si>
  <si>
    <t>2013 - H - Skovmaren</t>
  </si>
  <si>
    <t>2019 - H - Løberen Skovmarathon</t>
  </si>
  <si>
    <t>2022 - H - Kommuneløb Vest</t>
  </si>
  <si>
    <t>2023 - H - Hvalsø Cannonball #48</t>
  </si>
  <si>
    <t>2019 - H - Tosseløb Basic #35</t>
  </si>
  <si>
    <t>2023 - M - Succes marathon - Agersø</t>
  </si>
  <si>
    <t>2021 - H - Lufthavnen rundt</t>
  </si>
  <si>
    <t>2025 - M - Kommuneløb Vest - Åbenrå</t>
  </si>
  <si>
    <t>2009 - H - Lufthavnen rundt</t>
  </si>
  <si>
    <t>2020 - H - Slagelse Marathon #13</t>
  </si>
  <si>
    <t>2025 - M - Kommuneløb Vest - Haderslev</t>
  </si>
  <si>
    <t>2008 - H - Lufthavnen rundt</t>
  </si>
  <si>
    <t>2025 - M - Kommuneløb Vest - Kolding</t>
  </si>
  <si>
    <t>2019 - H - Trivsel 24syv Marathon</t>
  </si>
  <si>
    <t>2025 - M - Athen Marathon</t>
  </si>
  <si>
    <t>2022 - H - Hvalsø Cannonball</t>
  </si>
  <si>
    <t>2023 - H - NSEJ #10</t>
  </si>
  <si>
    <t>2020 - H - Lettingrun #42 PAW200/3</t>
  </si>
  <si>
    <t>2019 - H - Kerteminde Cannonball</t>
  </si>
  <si>
    <t>2022 - H - Moffes Marathon #22 - Damhussøen</t>
  </si>
  <si>
    <t>2020 - H - Hvalsø Cannonball #25</t>
  </si>
  <si>
    <t>2025 - H - Papegøjeløbet on tour #40</t>
  </si>
  <si>
    <t>2019 - H - 3600 Marathon</t>
  </si>
  <si>
    <t>2020 - H - Lettingrun #45</t>
  </si>
  <si>
    <t>2022 - H - Diabetesløbet i Varnæs</t>
  </si>
  <si>
    <t>2023 - H - Hvalsø Cannonball #49</t>
  </si>
  <si>
    <t>2021 - H - Letting Run #118 - Morten R nr. 100</t>
  </si>
  <si>
    <t>2019 - H - Happymarathon #24</t>
  </si>
  <si>
    <t>2019 - H - Tosseløb Cannonball #20</t>
  </si>
  <si>
    <t>2021 - H - Sørby Halvmarathon #8</t>
  </si>
  <si>
    <t>2023 - M - PE Marathon</t>
  </si>
  <si>
    <t>2020 - H - Lettingrun #49</t>
  </si>
  <si>
    <t>2021 - H - Sportiganløbet Slagelse</t>
  </si>
  <si>
    <t>2020 - H - Hvalsø Cannonball #28</t>
  </si>
  <si>
    <t>2021 - H - Holger Danske Marathon</t>
  </si>
  <si>
    <t>2023 - H - Tosseløb</t>
  </si>
  <si>
    <t>2019 - H - Fredskov Happy Basic #26</t>
  </si>
  <si>
    <t>2020 - H - Lettingrun #53 Paw100/2</t>
  </si>
  <si>
    <t>2022 - M - Tosseløb</t>
  </si>
  <si>
    <t>2025 - M - Kokkedal Marathon - 1. søndag i Advent</t>
  </si>
  <si>
    <t>2021 - H - Humørmarathon #136</t>
  </si>
  <si>
    <t>2022 - H - Grønbro- juleløbet</t>
  </si>
  <si>
    <t>2023 - H - Karise - Jeanne nr. 100</t>
  </si>
  <si>
    <t>2020 - H - Hvalsø Cannonball #33</t>
  </si>
  <si>
    <t>2019 - H - Hvalsø Cannonball #18</t>
  </si>
  <si>
    <t>2025 - M - LNBK Amarminoen - Dragør</t>
  </si>
  <si>
    <t>2020 - H - Lettingrun #58</t>
  </si>
  <si>
    <t>2021 - H - Letting Run #121</t>
  </si>
  <si>
    <t>2022 - M - Hvalsø Cannonball #42</t>
  </si>
  <si>
    <t>2021 - H - Fredskov 2500 Basic</t>
  </si>
  <si>
    <t>2020 - H - NSEJ #9</t>
  </si>
  <si>
    <t>2021 - H - Letting Run #122</t>
  </si>
  <si>
    <t>2019 - H - Gåsetårns Marathon #66</t>
  </si>
  <si>
    <t>2020 - H - Lettingrun #61 Peter 200/1</t>
  </si>
  <si>
    <t>2018 - H - Gåsetårns Marathon</t>
  </si>
  <si>
    <t>2023 - M - Hvalsø Cannonball #50</t>
  </si>
  <si>
    <t>2020 - H - Lettingrun #64</t>
  </si>
  <si>
    <t>2019 - M - Tosseløb #21</t>
  </si>
  <si>
    <t>2025 - M - Kvickrun 2 x 500</t>
  </si>
  <si>
    <t>2021 - H - 3600 Lillejuleaften</t>
  </si>
  <si>
    <t>2023 - M - Marathon Popup #71 - Høje Taastrup</t>
  </si>
  <si>
    <t>2022 - H - Randdal Cannonball nr. 62</t>
  </si>
  <si>
    <t>2019 - H - SH løb #3 - midvinterløb</t>
  </si>
  <si>
    <t>2021 - H - Marathon Popup #57 - Egedal</t>
  </si>
  <si>
    <t>2019 - H - Løve Halvmarathon #157</t>
  </si>
  <si>
    <t>2021 - H - Slagelse Marathon #29</t>
  </si>
  <si>
    <t>2022 - M - Hvalsø Cannonball #43</t>
  </si>
  <si>
    <t>2025 - M - Kvick Run - Jes Kommune nr. 98</t>
  </si>
  <si>
    <t>2020 - H - Marathon i mosen #3</t>
  </si>
  <si>
    <t>2023 - M - Run4700happiness</t>
  </si>
  <si>
    <t>2020 - H - Lettingrun #Nytårsløb</t>
  </si>
  <si>
    <t>(Alle)</t>
  </si>
  <si>
    <t>Nye kommuner</t>
  </si>
  <si>
    <t>Antal af Løb</t>
  </si>
  <si>
    <t>Kolonnemærkater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</si>
  <si>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</si>
  <si>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</si>
  <si>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</si>
  <si>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</si>
  <si>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</si>
  <si>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</si>
  <si>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</si>
  <si>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</si>
  <si>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</si>
  <si>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</si>
  <si>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</si>
  <si>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</si>
  <si>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</si>
  <si>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</si>
  <si>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</si>
  <si>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</si>
  <si>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</si>
  <si>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</si>
  <si>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</si>
  <si>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Antal nye kommuner</t>
  </si>
  <si>
    <t>Regioner</t>
  </si>
  <si>
    <t>https://www.zurichmaratobarcelona.es/resultados/</t>
  </si>
  <si>
    <t>Kommuneløb Øst - Dag 1 - Frederikssund</t>
  </si>
  <si>
    <t>Kommuneløb Øst - Dag 2 - Gribskov</t>
  </si>
  <si>
    <t>Kommuneløb Øst - Dag 3 - Helsingør</t>
  </si>
  <si>
    <t>4.18.46</t>
  </si>
  <si>
    <t>2026 - M - Marathon Popup #85 - Glostrup</t>
  </si>
  <si>
    <t>Marathon Popup #85 - Glostrup</t>
  </si>
  <si>
    <t>Kommuneløb Vest - Dag 1 - Brønderslev</t>
  </si>
  <si>
    <t>Kommuneløb Vest - Dag 2 - Hjørring</t>
  </si>
  <si>
    <t>Kommuneløb Vest - Dag 3 - Jammerbugt</t>
  </si>
  <si>
    <t>Bilka Rooftop Rundtosse Løb</t>
  </si>
  <si>
    <t>K2 Marathon - Egedal</t>
  </si>
  <si>
    <t>1.58.44</t>
  </si>
  <si>
    <t>https://www.k2-marathon.dk/resultater</t>
  </si>
  <si>
    <t>2026 - H - K2 Marathon</t>
  </si>
  <si>
    <t>K2 Marathon - Wly v. 6.0</t>
  </si>
  <si>
    <t>2026 - H - K2 Marathon Wly v. 6.0</t>
  </si>
  <si>
    <t>2026 - M -  Bilka Rooftop Rundtosseløb</t>
  </si>
  <si>
    <t>4.13.18</t>
  </si>
  <si>
    <t>https://www.sportstiming.dk/event/16291/results/8046894</t>
  </si>
  <si>
    <t>5.13.28</t>
  </si>
  <si>
    <t>2026 - M - Hvalsø Cannonball #69 (Mit nr. 100)</t>
  </si>
  <si>
    <t>4.22.47</t>
  </si>
  <si>
    <t>4.23.22</t>
  </si>
  <si>
    <t>2.16.29</t>
  </si>
  <si>
    <t>2026 - M - Kommuneløb Øst - Frederikssund</t>
  </si>
  <si>
    <t>2026 - M - Kommuneløb Øst - Gribskov</t>
  </si>
  <si>
    <t>2026 - H - SK-AL Cannonball - Den store Eg</t>
  </si>
  <si>
    <t>3.55.38</t>
  </si>
  <si>
    <t>2026 - M - Haspa Hamborg Marathon</t>
  </si>
  <si>
    <t>2026 - H - Kommuneløb Øst - Helsingør</t>
  </si>
  <si>
    <t>3.54.19</t>
  </si>
  <si>
    <t xml:space="preserve">Ulrik Pihl's marathon nr. 1.400 </t>
  </si>
  <si>
    <t>2026 - M - Copenhagen Marathon</t>
  </si>
  <si>
    <t>2026 - H - Hedeland Cannonball #4</t>
  </si>
  <si>
    <t>Loraine halvmarathon nr. 100</t>
  </si>
  <si>
    <t>2.13.17</t>
  </si>
  <si>
    <t>Motion Skarresø</t>
  </si>
  <si>
    <t>Storstrømsløbet</t>
  </si>
  <si>
    <t>https://www.sportstiming.dk/event/17941</t>
  </si>
  <si>
    <t>2026 - H - Motion Skarresø - Danmarks smukkeste løb</t>
  </si>
  <si>
    <t>1.56.19</t>
  </si>
  <si>
    <t>5.11.07</t>
  </si>
  <si>
    <t>2026 - M - Beer Lovers Marathon</t>
  </si>
  <si>
    <t>1.42.12</t>
  </si>
  <si>
    <t>https://www.sportstiming.dk/event/16001/results/7554699</t>
  </si>
  <si>
    <t>2026 - H - Storstrømmens Broløb</t>
  </si>
  <si>
    <t>Eventyrkvarterets marathon #6</t>
  </si>
  <si>
    <t>4.13.53</t>
  </si>
  <si>
    <t>https://www.ingevold.dk/eventyrkvarterets-marathon/7-eventyrkvarterets-marathon.html</t>
  </si>
  <si>
    <t>2026 - M - Eventyrkvarterets marathon #7</t>
  </si>
  <si>
    <t>1.49.12</t>
  </si>
  <si>
    <t>Marathon PopUp #88</t>
  </si>
  <si>
    <t>2026 - H - Marathon PopUp #88</t>
  </si>
  <si>
    <t>Spæn Cannonball - Tuelsø</t>
  </si>
  <si>
    <t>https://www.xn--spncannonball-4fb.dk/resultat-lister/</t>
  </si>
  <si>
    <t>4.09.33</t>
  </si>
  <si>
    <t>4.16.06</t>
  </si>
  <si>
    <t>4.24.14</t>
  </si>
  <si>
    <t>Mørkøv Running</t>
  </si>
  <si>
    <t>2026 - H - Spæn Cannonball - Tuelsø Rundt</t>
  </si>
  <si>
    <t>2026 - M - Regionsløb - Dag 2 - Ikast-Brande</t>
  </si>
  <si>
    <t>2026 - M - Regionsløb - Dag 3 - Esbjerg</t>
  </si>
  <si>
    <t>2026 - M - Regionsløb - Dag 4 - Næstved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</si>
</sst>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.&quot;;[Red]\-#,##0\ &quot;kr.&quot;"/>
    <numFmt numFmtId="164" formatCode="dd\.mm\.yyyy;@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2" fillId="0" borderId="0" xfId="0" applyFont="1"/>
    <xf numFmtId="0" fontId="1" fillId="0" borderId="0" xfId="0" applyFont="1"/>
    <xf numFmtId="164" fontId="0" fillId="0" borderId="0" xfId="0" quotePrefix="1" applyNumberForma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5" fillId="0" borderId="0" xfId="0" applyFont="1"/>
    <xf numFmtId="16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6" fontId="0" fillId="0" borderId="0" xfId="0" applyNumberFormat="1" applyAlignment="1">
      <alignment horizontal="center"/>
    </xf>
    <xf numFmtId="0" fontId="6" fillId="0" borderId="0" xfId="0" applyFont="1"/>
    <xf numFmtId="16" fontId="5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5" fontId="2" fillId="0" borderId="0" xfId="0" applyNumberFormat="1" applyFont="1"/>
    <xf numFmtId="165" fontId="1" fillId="0" borderId="0" xfId="0" applyNumberFormat="1" applyFont="1"/>
    <xf numFmtId="165" fontId="0" fillId="0" borderId="0" xfId="0" applyNumberFormat="1"/>
    <xf numFmtId="3" fontId="0" fillId="0" borderId="0" xfId="0" applyNumberFormat="1" applyAlignment="1">
      <alignment horizontal="center"/>
    </xf>
    <xf numFmtId="164" fontId="3" fillId="0" borderId="0" xfId="1" applyNumberFormat="1" applyAlignment="1">
      <alignment horizontal="left"/>
    </xf>
    <xf numFmtId="164" fontId="0" fillId="0" borderId="0" xfId="0" applyNumberFormat="1" applyAlignment="1">
      <alignment horizontal="right"/>
    </xf>
    <xf numFmtId="0" fontId="3" fillId="0" borderId="0" xfId="1" applyAlignment="1">
      <alignment horizontal="left"/>
    </xf>
    <xf numFmtId="0" fontId="0" fillId="2" borderId="0" xfId="0" applyFill="1"/>
    <xf numFmtId="164" fontId="0" fillId="2" borderId="0" xfId="0" applyNumberFormat="1" applyFill="1"/>
    <xf numFmtId="0" fontId="5" fillId="2" borderId="0" xfId="0" applyFon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3" fillId="2" borderId="0" xfId="1" applyFill="1"/>
    <xf numFmtId="16" fontId="0" fillId="0" borderId="0" xfId="0" applyNumberFormat="1" applyAlignment="1">
      <alignment horizontal="center"/>
    </xf>
    <xf numFmtId="0" fontId="8" fillId="0" borderId="0" xfId="0" applyFont="1"/>
    <xf numFmtId="164" fontId="0" fillId="0" borderId="0" xfId="0" applyNumberFormat="1" applyAlignment="1">
      <alignment horizontal="left"/>
    </xf>
    <xf numFmtId="3" fontId="0" fillId="0" borderId="0" xfId="0" applyNumberFormat="1"/>
    <xf numFmtId="3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 wrapText="1"/>
    </xf>
    <xf numFmtId="0" fontId="0" fillId="3" borderId="0" xfId="0" applyFill="1"/>
    <xf numFmtId="3" fontId="4" fillId="0" borderId="0" xfId="0" applyNumberFormat="1" applyFont="1" applyAlignment="1">
      <alignment horizontal="center"/>
    </xf>
    <xf numFmtId="0" fontId="0" fillId="4" borderId="0" xfId="0" applyFill="1"/>
    <xf numFmtId="3" fontId="8" fillId="0" borderId="0" xfId="0" applyNumberFormat="1" applyFont="1"/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1" applyFont="1" applyAlignment="1">
      <alignment horizontal="left"/>
    </xf>
    <xf numFmtId="0" fontId="4" fillId="0" borderId="0" xfId="0" applyFont="1"/>
    <xf numFmtId="0" fontId="3" fillId="0" borderId="0" xfId="2"/>
    <xf numFmtId="0" fontId="8" fillId="2" borderId="0" xfId="0" applyFont="1" applyFill="1"/>
    <xf numFmtId="0" fontId="4" fillId="0" borderId="0" xfId="0" applyFont="1" applyAlignment="1">
      <alignment horizontal="center"/>
    </xf>
    <xf numFmtId="0" fontId="4" fillId="3" borderId="0" xfId="0" applyFont="1" applyFill="1"/>
    <xf numFmtId="3" fontId="1" fillId="0" borderId="0" xfId="0" applyNumberFormat="1" applyFont="1"/>
    <xf numFmtId="0" fontId="0" fillId="5" borderId="0" xfId="0" applyFill="1"/>
    <xf numFmtId="164" fontId="0" fillId="5" borderId="0" xfId="0" applyNumberFormat="1" applyFill="1"/>
    <xf numFmtId="0" fontId="0" fillId="5" borderId="0" xfId="0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/>
    <xf numFmtId="3" fontId="8" fillId="0" borderId="0" xfId="0" applyNumberFormat="1" applyFont="1" applyAlignment="1">
      <alignment horizontal="center" wrapText="1"/>
    </xf>
    <xf numFmtId="3" fontId="8" fillId="0" borderId="0" xfId="0" applyNumberFormat="1" applyFont="1" applyAlignment="1">
      <alignment horizontal="center"/>
    </xf>
    <xf numFmtId="14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3" fontId="8" fillId="0" borderId="0" xfId="0" applyNumberFormat="1" applyFont="1" applyAlignment="1">
      <alignment horizontal="center"/>
    </xf>
    <xf numFmtId="0" fontId="0" fillId="0" borderId="0" xfId="0" applyNumberFormat="1"/>
  </cellXfs>
  <cellStyles count="3">
    <cellStyle name="Hyperlink" xfId="2" xr:uid="{00000000-000B-0000-0000-000008000000}"/>
    <cellStyle name="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orten Brogaard Jakobsen" id="{F644E7C1-A478-4169-9FC4-FDAEF768C165}" userId="f4ddb3352e2b8d6a" providerId="Windows Live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ger" refreshedDate="46131.733302777779" createdVersion="8" refreshedVersion="8" minRefreshableVersion="3" recordCount="102" xr:uid="{27208933-457D-4648-9238-32ACDA13E19E}">
  <cacheSource type="worksheet">
    <worksheetSource ref="A2:I104" sheet="Marathon"/>
  </cacheSource>
  <cacheFields count="11">
    <cacheField name="Nr. " numFmtId="0">
      <sharedItems containsSemiMixedTypes="0" containsString="0" containsNumber="1" containsInteger="1" minValue="1" maxValue="102"/>
    </cacheField>
    <cacheField name="Dato" numFmtId="164">
      <sharedItems containsSemiMixedTypes="0" containsNonDate="0" containsDate="1" containsString="0" minDate="2009-05-20T00:00:00" maxDate="2026-04-19T00:00:00" count="102">
        <d v="2009-05-20T00:00:00"/>
        <d v="2009-09-20T00:00:00"/>
        <d v="2010-09-26T00:00:00"/>
        <d v="2011-10-16T00:00:00"/>
        <d v="2012-05-20T00:00:00"/>
        <d v="2012-10-07T00:00:00"/>
        <d v="2013-05-19T00:00:00"/>
        <d v="2013-09-01T00:00:00"/>
        <d v="2016-05-22T00:00:00"/>
        <d v="2016-10-30T00:00:00"/>
        <d v="2019-12-20T00:00:00"/>
        <d v="2020-01-18T00:00:00"/>
        <d v="2020-02-22T00:00:00"/>
        <d v="2022-05-15T00:00:00"/>
        <d v="2022-06-26T00:00:00"/>
        <d v="2022-07-16T00:00:00"/>
        <d v="2022-07-30T00:00:00"/>
        <d v="2022-08-27T00:00:00"/>
        <d v="2022-10-02T00:00:00"/>
        <d v="2022-10-23T00:00:00"/>
        <d v="2022-10-29T00:00:00"/>
        <d v="2022-11-29T00:00:00"/>
        <d v="2022-12-11T00:00:00"/>
        <d v="2022-12-29T00:00:00"/>
        <d v="2023-01-07T00:00:00"/>
        <d v="2023-01-15T00:00:00"/>
        <d v="2023-02-05T00:00:00"/>
        <d v="2023-02-12T00:00:00"/>
        <d v="2023-02-25T00:00:00"/>
        <d v="2023-03-24T00:00:00"/>
        <d v="2023-03-25T00:00:00"/>
        <d v="2023-03-26T00:00:00"/>
        <d v="2023-04-02T00:00:00"/>
        <d v="2023-05-14T00:00:00"/>
        <d v="2023-07-02T00:00:00"/>
        <d v="2023-07-05T00:00:00"/>
        <d v="2023-07-07T00:00:00"/>
        <d v="2023-07-08T00:00:00"/>
        <d v="2023-07-30T00:00:00"/>
        <d v="2023-08-12T00:00:00"/>
        <d v="2023-09-02T00:00:00"/>
        <d v="2023-09-24T00:00:00"/>
        <d v="2023-10-01T00:00:00"/>
        <d v="2023-10-07T00:00:00"/>
        <d v="2023-10-14T00:00:00"/>
        <d v="2023-10-27T00:00:00"/>
        <d v="2023-10-28T00:00:00"/>
        <d v="2023-11-05T00:00:00"/>
        <d v="2023-11-25T00:00:00"/>
        <d v="2023-12-16T00:00:00"/>
        <d v="2023-12-26T00:00:00"/>
        <d v="2023-12-30T00:00:00"/>
        <d v="2024-01-14T00:00:00"/>
        <d v="2024-01-27T00:00:00"/>
        <d v="2024-02-10T00:00:00"/>
        <d v="2024-02-24T00:00:00"/>
        <d v="2024-03-03T00:00:00"/>
        <d v="2024-03-09T00:00:00"/>
        <d v="2024-03-22T00:00:00"/>
        <d v="2024-03-23T00:00:00"/>
        <d v="2024-04-07T00:00:00"/>
        <d v="2024-04-14T00:00:00"/>
        <d v="2024-05-05T00:00:00"/>
        <d v="2024-07-06T00:00:00"/>
        <d v="2024-07-20T00:00:00"/>
        <d v="2024-07-28T00:00:00"/>
        <d v="2024-08-17T00:00:00"/>
        <d v="2024-11-10T00:00:00"/>
        <d v="2025-04-17T00:00:00"/>
        <d v="2025-04-27T00:00:00"/>
        <d v="2025-05-11T00:00:00"/>
        <d v="2025-05-29T00:00:00"/>
        <d v="2025-06-21T00:00:00"/>
        <d v="2025-06-22T00:00:00"/>
        <d v="2025-06-28T00:00:00"/>
        <d v="2025-07-09T00:00:00"/>
        <d v="2025-07-10T00:00:00"/>
        <d v="2025-07-11T00:00:00"/>
        <d v="2025-07-12T00:00:00"/>
        <d v="2025-07-13T00:00:00"/>
        <d v="2025-08-09T00:00:00"/>
        <d v="2025-08-30T00:00:00"/>
        <d v="2025-09-07T00:00:00"/>
        <d v="2025-10-15T00:00:00"/>
        <d v="2025-11-02T00:00:00"/>
        <d v="2025-11-07T00:00:00"/>
        <d v="2025-11-08T00:00:00"/>
        <d v="2025-11-09T00:00:00"/>
        <d v="2025-11-30T00:00:00"/>
        <d v="2025-12-07T00:00:00"/>
        <d v="2025-12-20T00:00:00"/>
        <d v="2025-12-29T00:00:00"/>
        <d v="2026-01-11T00:00:00"/>
        <d v="2026-01-17T00:00:00"/>
        <d v="2026-01-25T00:00:00"/>
        <d v="2026-02-22T00:00:00"/>
        <d v="2026-03-15T00:00:00"/>
        <d v="2026-03-21T00:00:00"/>
        <d v="2026-04-05T00:00:00"/>
        <d v="2026-04-11T00:00:00"/>
        <d v="2026-04-17T00:00:00"/>
        <d v="2026-04-18T00:00:00"/>
      </sharedItems>
      <fieldGroup par="10" base="1">
        <rangePr groupBy="months" startDate="2009-05-20T00:00:00" endDate="2026-04-19T00:00:00"/>
        <groupItems count="14">
          <s v="&lt;20-05-2009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19-04-2026"/>
        </groupItems>
      </fieldGroup>
    </cacheField>
    <cacheField name="Løb" numFmtId="0">
      <sharedItems/>
    </cacheField>
    <cacheField name="Tid" numFmtId="0">
      <sharedItems count="101">
        <s v="3.51.20"/>
        <s v="3.55.52"/>
        <s v="4.12.24"/>
        <s v="3.59.26"/>
        <s v="3.56.21"/>
        <s v="4.10.38"/>
        <s v="3.50.34"/>
        <s v="3.57.30"/>
        <s v="4.30.49"/>
        <s v="4.59.04"/>
        <s v="4.35.59"/>
        <s v="4.11.28"/>
        <s v="4.27.59"/>
        <s v="4.45.54"/>
        <s v="5.11.20"/>
        <s v="5.01.09"/>
        <s v="4.42.24"/>
        <s v="4.36.05"/>
        <s v="4.14.05"/>
        <s v="4.24.52"/>
        <s v="4.39.54"/>
        <s v="4.48.43"/>
        <s v="5.13.42"/>
        <s v="4.51.56"/>
        <s v="4.21.26"/>
        <s v="4.06.58"/>
        <s v="4.22.12"/>
        <s v="4.32.49"/>
        <s v="6.00.00"/>
        <s v="5.10.43"/>
        <s v="5.06.03"/>
        <s v="5.23.20"/>
        <s v="4.43.03"/>
        <s v="4.23.57"/>
        <s v="4.58.15"/>
        <s v="4.51.36"/>
        <s v="4.40.09"/>
        <s v="5.01.39"/>
        <s v="4.21.57"/>
        <s v="4.33.40"/>
        <s v="4.42.19"/>
        <s v="4.10.55"/>
        <s v="4.16.24"/>
        <s v="4.35.49"/>
        <s v="4.34.37"/>
        <s v="4.24.01"/>
        <s v="4.50.14"/>
        <s v="4.26.23"/>
        <s v="4.06.34"/>
        <s v="4.51.35"/>
        <s v="4.32.32"/>
        <s v="4.31.50"/>
        <s v="4.06.02"/>
        <s v="7.05.55"/>
        <s v="4.51.52"/>
        <s v="4.00.29"/>
        <s v="4.19.03"/>
        <s v="4.38.44"/>
        <s v="5.19.37"/>
        <s v="4.47.00"/>
        <s v="3.57.57"/>
        <s v="5.20.06"/>
        <s v="3.58.53"/>
        <s v="6.17.08"/>
        <s v="4.57.16"/>
        <s v="4.44.03"/>
        <s v="5.58.01"/>
        <s v="5.17.57"/>
        <s v="4.50.56"/>
        <s v="4.37.00"/>
        <s v="4.03.48"/>
        <s v="5.06.48"/>
        <s v="4.22.00"/>
        <s v="4.43.45"/>
        <s v="4.48.46"/>
        <s v="4.26.56"/>
        <s v="4.47.54"/>
        <s v="4.54.27"/>
        <s v="4.48.39"/>
        <s v="4.37.44"/>
        <s v="4.23.42"/>
        <s v="4.21.33"/>
        <s v="4.34.54"/>
        <s v="4.03.42"/>
        <s v="3.46.18"/>
        <s v="4.34.09"/>
        <s v="4.55.11"/>
        <s v="3.58.23"/>
        <s v="4.05.00"/>
        <s v="4.25.30"/>
        <s v="4.14.17"/>
        <s v="4.15.02"/>
        <s v="4.39.08"/>
        <s v="4.23.26"/>
        <s v="4.19.25"/>
        <s v="3.57.24"/>
        <s v="4.18.46"/>
        <s v="4.13.18"/>
        <s v="5.13.28"/>
        <s v="4.23.22"/>
        <s v="4.22.47"/>
      </sharedItems>
    </cacheField>
    <cacheField name="Medalje" numFmtId="0">
      <sharedItems/>
    </cacheField>
    <cacheField name="Diplom" numFmtId="0">
      <sharedItems containsBlank="1"/>
    </cacheField>
    <cacheField name="Land" numFmtId="0">
      <sharedItems/>
    </cacheField>
    <cacheField name="Kommune" numFmtId="0">
      <sharedItems/>
    </cacheField>
    <cacheField name="Region" numFmtId="0">
      <sharedItems count="6">
        <s v="Hovedstaden"/>
        <s v="Region Syd"/>
        <s v="Udland"/>
        <s v="Sjælland"/>
        <s v="Nordjylland"/>
        <s v="Midtjylland"/>
      </sharedItems>
    </cacheField>
    <cacheField name="Kvartaler" numFmtId="0" databaseField="0">
      <fieldGroup base="1">
        <rangePr groupBy="quarters" startDate="2009-05-20T00:00:00" endDate="2026-04-19T00:00:00"/>
        <groupItems count="6">
          <s v="&lt;20-05-2009"/>
          <s v="Kvartal1"/>
          <s v="Kvartal2"/>
          <s v="Kvartal3"/>
          <s v="Kvartal4"/>
          <s v="&gt;19-04-2026"/>
        </groupItems>
      </fieldGroup>
    </cacheField>
    <cacheField name="År" numFmtId="0" databaseField="0">
      <fieldGroup base="1">
        <rangePr groupBy="years" startDate="2009-05-20T00:00:00" endDate="2026-04-19T00:00:00"/>
        <groupItems count="20">
          <s v="&lt;20-05-2009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19-04-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ger" refreshedDate="46207.90996203704" createdVersion="8" refreshedVersion="8" minRefreshableVersion="3" recordCount="366" xr:uid="{A61C91A9-2EA4-4DA7-9981-B0BA922BE273}">
  <cacheSource type="worksheet">
    <worksheetSource ref="A4:N370" sheet="Løbsdatoer"/>
  </cacheSource>
  <cacheFields count="16">
    <cacheField name="Dato" numFmtId="14">
      <sharedItems containsSemiMixedTypes="0" containsNonDate="0" containsDate="1" containsString="0" minDate="2024-01-01T00:00:00" maxDate="2025-01-01T00:00:00" count="366">
        <d v="2024-01-01T00:00:00"/>
        <d v="2024-01-02T00:00:00"/>
        <d v="2024-01-03T00:00:00"/>
        <d v="2024-01-04T00:00:00"/>
        <d v="2024-01-05T00:00:00"/>
        <d v="2024-01-06T00:00:00"/>
        <d v="2024-01-07T00:00:00"/>
        <d v="2024-01-08T00:00:00"/>
        <d v="2024-01-09T00:00:00"/>
        <d v="2024-01-10T00:00:00"/>
        <d v="2024-01-11T00:00:00"/>
        <d v="2024-01-12T00:00:00"/>
        <d v="2024-01-13T00:00:00"/>
        <d v="2024-01-14T00:00:00"/>
        <d v="2024-01-15T00:00:00"/>
        <d v="2024-01-16T00:00:00"/>
        <d v="2024-01-17T00:00:00"/>
        <d v="2024-01-18T00:00:00"/>
        <d v="2024-01-19T00:00:00"/>
        <d v="2024-01-20T00:00:00"/>
        <d v="2024-01-21T00:00:00"/>
        <d v="2024-01-22T00:00:00"/>
        <d v="2024-01-23T00:00:00"/>
        <d v="2024-01-24T00:00:00"/>
        <d v="2024-01-25T00:00:00"/>
        <d v="2024-01-26T00:00:00"/>
        <d v="2024-01-27T00:00:00"/>
        <d v="2024-01-28T00:00:00"/>
        <d v="2024-01-29T00:00:00"/>
        <d v="2024-01-30T00:00:00"/>
        <d v="2024-01-31T00:00:00"/>
        <d v="2024-02-01T00:00:00"/>
        <d v="2024-02-02T00:00:00"/>
        <d v="2024-02-03T00:00:00"/>
        <d v="2024-02-04T00:00:00"/>
        <d v="2024-02-05T00:00:00"/>
        <d v="2024-02-06T00:00:00"/>
        <d v="2024-02-07T00:00:00"/>
        <d v="2024-02-08T00:00:00"/>
        <d v="2024-02-09T00:00:00"/>
        <d v="2024-02-10T00:00:00"/>
        <d v="2024-02-11T00:00:00"/>
        <d v="2024-02-12T00:00:00"/>
        <d v="2024-02-13T00:00:00"/>
        <d v="2024-02-14T00:00:00"/>
        <d v="2024-02-15T00:00:00"/>
        <d v="2024-02-16T00:00:00"/>
        <d v="2024-02-17T00:00:00"/>
        <d v="2024-02-18T00:00:00"/>
        <d v="2024-02-19T00:00:00"/>
        <d v="2024-02-20T00:00:00"/>
        <d v="2024-02-21T00:00:00"/>
        <d v="2024-02-22T00:00:00"/>
        <d v="2024-02-23T00:00:00"/>
        <d v="2024-02-24T00:00:00"/>
        <d v="2024-02-25T00:00:00"/>
        <d v="2024-02-26T00:00:00"/>
        <d v="2024-02-27T00:00:00"/>
        <d v="2024-02-28T00:00:00"/>
        <d v="2024-02-29T00:00:00"/>
        <d v="2024-03-01T00:00:00"/>
        <d v="2024-03-02T00:00:00"/>
        <d v="2024-03-03T00:00:00"/>
        <d v="2024-03-04T00:00:00"/>
        <d v="2024-03-05T00:00:00"/>
        <d v="2024-03-06T00:00:00"/>
        <d v="2024-03-07T00:00:00"/>
        <d v="2024-03-08T00:00:00"/>
        <d v="2024-03-09T00:00:00"/>
        <d v="2024-03-10T00:00:00"/>
        <d v="2024-03-11T00:00:00"/>
        <d v="2024-03-12T00:00:00"/>
        <d v="2024-03-13T00:00:00"/>
        <d v="2024-03-14T00:00:00"/>
        <d v="2024-03-15T00:00:00"/>
        <d v="2024-03-16T00:00:00"/>
        <d v="2024-03-17T00:00:00"/>
        <d v="2024-03-18T00:00:00"/>
        <d v="2024-03-19T00:00:00"/>
        <d v="2024-03-20T00:00:00"/>
        <d v="2024-03-21T00:00:00"/>
        <d v="2024-03-22T00:00:00"/>
        <d v="2024-03-23T00:00:00"/>
        <d v="2024-03-24T00:00:00"/>
        <d v="2024-03-25T00:00:00"/>
        <d v="2024-03-26T00:00:00"/>
        <d v="2024-03-27T00:00:00"/>
        <d v="2024-03-28T00:00:00"/>
        <d v="2024-03-29T00:00:00"/>
        <d v="2024-03-30T00:00:00"/>
        <d v="2024-03-31T00:00:00"/>
        <d v="2024-04-01T00:00:00"/>
        <d v="2024-04-02T00:00:00"/>
        <d v="2024-04-03T00:00:00"/>
        <d v="2024-04-04T00:00:00"/>
        <d v="2024-04-05T00:00:00"/>
        <d v="2024-04-06T00:00:00"/>
        <d v="2024-04-07T00:00:00"/>
        <d v="2024-04-08T00:00:00"/>
        <d v="2024-04-09T00:00:00"/>
        <d v="2024-04-10T00:00:00"/>
        <d v="2024-04-11T00:00:00"/>
        <d v="2024-04-12T00:00:00"/>
        <d v="2024-04-13T00:00:00"/>
        <d v="2024-04-14T00:00:00"/>
        <d v="2024-04-15T00:00:00"/>
        <d v="2024-04-16T00:00:00"/>
        <d v="2024-04-17T00:00:00"/>
        <d v="2024-04-18T00:00:00"/>
        <d v="2024-04-19T00:00:00"/>
        <d v="2024-04-20T00:00:00"/>
        <d v="2024-04-21T00:00:00"/>
        <d v="2024-04-22T00:00:00"/>
        <d v="2024-04-23T00:00:00"/>
        <d v="2024-04-24T00:00:00"/>
        <d v="2024-04-25T00:00:00"/>
        <d v="2024-04-26T00:00:00"/>
        <d v="2024-04-27T00:00:00"/>
        <d v="2024-04-28T00:00:00"/>
        <d v="2024-04-29T00:00:00"/>
        <d v="2024-04-30T00:00:00"/>
        <d v="2024-05-01T00:00:00"/>
        <d v="2024-05-02T00:00:00"/>
        <d v="2024-05-03T00:00:00"/>
        <d v="2024-05-04T00:00:00"/>
        <d v="2024-05-05T00:00:00"/>
        <d v="2024-05-06T00:00:00"/>
        <d v="2024-05-07T00:00:00"/>
        <d v="2024-05-08T00:00:00"/>
        <d v="2024-05-09T00:00:00"/>
        <d v="2024-05-10T00:00:00"/>
        <d v="2024-05-11T00:00:00"/>
        <d v="2024-05-12T00:00:00"/>
        <d v="2024-05-13T00:00:00"/>
        <d v="2024-05-14T00:00:00"/>
        <d v="2024-05-15T00:00:00"/>
        <d v="2024-05-16T00:00:00"/>
        <d v="2024-05-17T00:00:00"/>
        <d v="2024-05-18T00:00:00"/>
        <d v="2024-05-19T00:00:00"/>
        <d v="2024-05-20T00:00:00"/>
        <d v="2024-05-21T00:00:00"/>
        <d v="2024-05-22T00:00:00"/>
        <d v="2024-05-23T00:00:00"/>
        <d v="2024-05-24T00:00:00"/>
        <d v="2024-05-25T00:00:00"/>
        <d v="2024-05-26T00:00:00"/>
        <d v="2024-05-27T00:00:00"/>
        <d v="2024-05-28T00:00:00"/>
        <d v="2024-05-29T00:00:00"/>
        <d v="2024-05-30T00:00:00"/>
        <d v="2024-05-31T00:00:00"/>
        <d v="2024-06-01T00:00:00"/>
        <d v="2024-06-02T00:00:00"/>
        <d v="2024-06-03T00:00:00"/>
        <d v="2024-06-04T00:00:00"/>
        <d v="2024-06-05T00:00:00"/>
        <d v="2024-06-06T00:00:00"/>
        <d v="2024-06-07T00:00:00"/>
        <d v="2024-06-08T00:00:00"/>
        <d v="2024-06-09T00:00:00"/>
        <d v="2024-06-10T00:00:00"/>
        <d v="2024-06-11T00:00:00"/>
        <d v="2024-06-12T00:00:00"/>
        <d v="2024-06-13T00:00:00"/>
        <d v="2024-06-14T00:00:00"/>
        <d v="2024-06-15T00:00:00"/>
        <d v="2024-06-16T00:00:00"/>
        <d v="2024-06-17T00:00:00"/>
        <d v="2024-06-18T00:00:00"/>
        <d v="2024-06-19T00:00:00"/>
        <d v="2024-06-20T00:00:00"/>
        <d v="2024-06-21T00:00:00"/>
        <d v="2024-06-22T00:00:00"/>
        <d v="2024-06-23T00:00:00"/>
        <d v="2024-06-24T00:00:00"/>
        <d v="2024-06-25T00:00:00"/>
        <d v="2024-06-26T00:00:00"/>
        <d v="2024-06-27T00:00:00"/>
        <d v="2024-06-28T00:00:00"/>
        <d v="2024-06-29T00:00:00"/>
        <d v="2024-06-30T00:00:00"/>
        <d v="2024-07-01T00:00:00"/>
        <d v="2024-07-02T00:00:00"/>
        <d v="2024-07-03T00:00:00"/>
        <d v="2024-07-04T00:00:00"/>
        <d v="2024-07-05T00:00:00"/>
        <d v="2024-07-06T00:00:00"/>
        <d v="2024-07-07T00:00:00"/>
        <d v="2024-07-08T00:00:00"/>
        <d v="2024-07-09T00:00:00"/>
        <d v="2024-07-10T00:00:00"/>
        <d v="2024-07-11T00:00:00"/>
        <d v="2024-07-12T00:00:00"/>
        <d v="2024-07-13T00:00:00"/>
        <d v="2024-07-14T00:00:00"/>
        <d v="2024-07-15T00:00:00"/>
        <d v="2024-07-16T00:00:00"/>
        <d v="2024-07-17T00:00:00"/>
        <d v="2024-07-18T00:00:00"/>
        <d v="2024-07-19T00:00:00"/>
        <d v="2024-07-20T00:00:00"/>
        <d v="2024-07-21T00:00:00"/>
        <d v="2024-07-22T00:00:00"/>
        <d v="2024-07-23T00:00:00"/>
        <d v="2024-07-24T00:00:00"/>
        <d v="2024-07-25T00:00:00"/>
        <d v="2024-07-26T00:00:00"/>
        <d v="2024-07-27T00:00:00"/>
        <d v="2024-07-28T00:00:00"/>
        <d v="2024-07-29T00:00:00"/>
        <d v="2024-07-30T00:00:00"/>
        <d v="2024-07-31T00:00:00"/>
        <d v="2024-08-01T00:00:00"/>
        <d v="2024-08-02T00:00:00"/>
        <d v="2024-08-03T00:00:00"/>
        <d v="2024-08-04T00:00:00"/>
        <d v="2024-08-05T00:00:00"/>
        <d v="2024-08-06T00:00:00"/>
        <d v="2024-08-07T00:00:00"/>
        <d v="2024-08-08T00:00:00"/>
        <d v="2024-08-09T00:00:00"/>
        <d v="2024-08-10T00:00:00"/>
        <d v="2024-08-11T00:00:00"/>
        <d v="2024-08-12T00:00:00"/>
        <d v="2024-08-13T00:00:00"/>
        <d v="2024-08-14T00:00:00"/>
        <d v="2024-08-15T00:00:00"/>
        <d v="2024-08-16T00:00:00"/>
        <d v="2024-08-17T00:00:00"/>
        <d v="2024-08-18T00:00:00"/>
        <d v="2024-08-19T00:00:00"/>
        <d v="2024-08-20T00:00:00"/>
        <d v="2024-08-21T00:00:00"/>
        <d v="2024-08-22T00:00:00"/>
        <d v="2024-08-23T00:00:00"/>
        <d v="2024-08-24T00:00:00"/>
        <d v="2024-08-25T00:00:00"/>
        <d v="2024-08-26T00:00:00"/>
        <d v="2024-08-27T00:00:00"/>
        <d v="2024-08-28T00:00:00"/>
        <d v="2024-08-29T00:00:00"/>
        <d v="2024-08-30T00:00:00"/>
        <d v="2024-08-31T00:00:00"/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7T00:00:00"/>
        <d v="2024-09-28T00:00:00"/>
        <d v="2024-09-29T00:00:00"/>
        <d v="2024-09-30T00:00:00"/>
        <d v="2024-10-01T00:00:00"/>
        <d v="2024-10-02T00:00:00"/>
        <d v="2024-10-03T00:00:00"/>
        <d v="2024-10-04T00:00:00"/>
        <d v="2024-10-05T00:00:00"/>
        <d v="2024-10-06T00:00:00"/>
        <d v="2024-10-07T00:00:00"/>
        <d v="2024-10-08T00:00:00"/>
        <d v="2024-10-09T00:00:00"/>
        <d v="2024-10-10T00:00:00"/>
        <d v="2024-10-11T00:00:00"/>
        <d v="2024-10-12T00:00:00"/>
        <d v="2024-10-13T00:00:00"/>
        <d v="2024-10-14T00:00:00"/>
        <d v="2024-10-15T00:00:00"/>
        <d v="2024-10-16T00:00:00"/>
        <d v="2024-10-17T00:00:00"/>
        <d v="2024-10-18T00:00:00"/>
        <d v="2024-10-19T00:00:00"/>
        <d v="2024-10-20T00:00:00"/>
        <d v="2024-10-21T00:00:00"/>
        <d v="2024-10-22T00:00:00"/>
        <d v="2024-10-23T00:00:00"/>
        <d v="2024-10-24T00:00:00"/>
        <d v="2024-10-25T00:00:00"/>
        <d v="2024-10-26T00:00:00"/>
        <d v="2024-10-27T00:00:00"/>
        <d v="2024-10-28T00:00:00"/>
        <d v="2024-10-29T00:00:00"/>
        <d v="2024-10-30T00:00:00"/>
        <d v="2024-10-31T00:00:00"/>
        <d v="2024-11-01T00:00:00"/>
        <d v="2024-11-02T00:00:00"/>
        <d v="2024-11-03T00:00:00"/>
        <d v="2024-11-04T00:00:00"/>
        <d v="2024-11-05T00:00:00"/>
        <d v="2024-11-06T00:00:00"/>
        <d v="2024-11-07T00:00:00"/>
        <d v="2024-11-08T00:00:00"/>
        <d v="2024-11-09T00:00:00"/>
        <d v="2024-11-10T00:00:00"/>
        <d v="2024-11-11T00:00:00"/>
        <d v="2024-11-12T00:00:00"/>
        <d v="2024-11-13T00:00:00"/>
        <d v="2024-11-14T00:00:00"/>
        <d v="2024-11-15T00:00:00"/>
        <d v="2024-11-16T00:00:00"/>
        <d v="2024-11-17T00:00:00"/>
        <d v="2024-11-18T00:00:00"/>
        <d v="2024-11-19T00:00:00"/>
        <d v="2024-11-20T00:00:00"/>
        <d v="2024-11-21T00:00:00"/>
        <d v="2024-11-22T00:00:00"/>
        <d v="2024-11-23T00:00:00"/>
        <d v="2024-11-24T00:00:00"/>
        <d v="2024-11-25T00:00:00"/>
        <d v="2024-11-26T00:00:00"/>
        <d v="2024-11-27T00:00:00"/>
        <d v="2024-11-28T00:00:00"/>
        <d v="2024-11-29T00:00:00"/>
        <d v="2024-11-30T00:00:00"/>
        <d v="2024-12-01T00:00:00"/>
        <d v="2024-12-02T00:00:00"/>
        <d v="2024-12-03T00:00:00"/>
        <d v="2024-12-04T00:00:00"/>
        <d v="2024-12-05T00:00:00"/>
        <d v="2024-12-06T00:00:00"/>
        <d v="2024-12-07T00:00:00"/>
        <d v="2024-12-08T00:00:00"/>
        <d v="2024-12-09T00:00:00"/>
        <d v="2024-12-10T00:00:00"/>
        <d v="2024-12-11T00:00:00"/>
        <d v="2024-12-12T00:00:00"/>
        <d v="2024-12-13T00:00:00"/>
        <d v="2024-12-14T00:00:00"/>
        <d v="2024-12-15T00:00:00"/>
        <d v="2024-12-16T00:00:00"/>
        <d v="2024-12-17T00:00:00"/>
        <d v="2024-12-18T00:00:00"/>
        <d v="2024-12-19T00:00:00"/>
        <d v="2024-12-20T00:00:00"/>
        <d v="2024-12-21T00:00:00"/>
        <d v="2024-12-22T00:00:00"/>
        <d v="2024-12-23T00:00:00"/>
        <d v="2024-12-24T00:00:00"/>
        <d v="2024-12-25T00:00:00"/>
        <d v="2024-12-26T00:00:00"/>
        <d v="2024-12-27T00:00:00"/>
        <d v="2024-12-28T00:00:00"/>
        <d v="2024-12-29T00:00:00"/>
        <d v="2024-12-30T00:00:00"/>
        <d v="2024-12-31T00:00:00"/>
      </sharedItems>
      <fieldGroup par="15"/>
    </cacheField>
    <cacheField name="Antal løb" numFmtId="3">
      <sharedItems containsSemiMixedTypes="0" containsString="0" containsNumber="1" containsInteger="1" minValue="0" maxValue="5"/>
    </cacheField>
    <cacheField name="Antal datoer" numFmtId="3">
      <sharedItems containsMixedTypes="1" containsNumber="1" containsInteger="1" minValue="1" maxValue="1"/>
    </cacheField>
    <cacheField name="Hel" numFmtId="3">
      <sharedItems containsSemiMixedTypes="0" containsString="0" containsNumber="1" containsInteger="1" minValue="0" maxValue="2"/>
    </cacheField>
    <cacheField name="Halv" numFmtId="3">
      <sharedItems containsSemiMixedTypes="0" containsString="0" containsNumber="1" containsInteger="1" minValue="0" maxValue="4"/>
    </cacheField>
    <cacheField name="Andet" numFmtId="3">
      <sharedItems containsSemiMixedTypes="0" containsString="0" containsNumber="1" containsInteger="1" minValue="0" maxValue="1"/>
    </cacheField>
    <cacheField name="Hel2" numFmtId="3">
      <sharedItems containsMixedTypes="1" containsNumber="1" containsInteger="1" minValue="1" maxValue="1"/>
    </cacheField>
    <cacheField name="Halv2" numFmtId="3">
      <sharedItems containsMixedTypes="1" containsNumber="1" containsInteger="1" minValue="1" maxValue="1"/>
    </cacheField>
    <cacheField name="Andet2" numFmtId="3">
      <sharedItems containsMixedTypes="1" containsNumber="1" containsInteger="1" minValue="1" maxValue="1"/>
    </cacheField>
    <cacheField name="Løb 1" numFmtId="0">
      <sharedItems containsBlank="1"/>
    </cacheField>
    <cacheField name="Løb 2" numFmtId="0">
      <sharedItems containsBlank="1"/>
    </cacheField>
    <cacheField name="Løb 3" numFmtId="0">
      <sharedItems containsBlank="1"/>
    </cacheField>
    <cacheField name="Løb 4" numFmtId="0">
      <sharedItems containsBlank="1"/>
    </cacheField>
    <cacheField name="Løb 5" numFmtId="0">
      <sharedItems containsBlank="1"/>
    </cacheField>
    <cacheField name="Dage (Dato)" numFmtId="0" databaseField="0">
      <fieldGroup base="0">
        <rangePr groupBy="days" startDate="2024-01-01T00:00:00" endDate="2025-01-01T00:00:00"/>
        <groupItems count="368">
          <s v="&lt;01-01-2024"/>
          <s v="01-jan"/>
          <s v="02-jan"/>
          <s v="03-jan"/>
          <s v="04-jan"/>
          <s v="05-jan"/>
          <s v="06-jan"/>
          <s v="07-jan"/>
          <s v="08-jan"/>
          <s v="0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01-feb"/>
          <s v="02-feb"/>
          <s v="03-feb"/>
          <s v="04-feb"/>
          <s v="05-feb"/>
          <s v="06-feb"/>
          <s v="07-feb"/>
          <s v="08-feb"/>
          <s v="0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01-mar"/>
          <s v="02-mar"/>
          <s v="03-mar"/>
          <s v="04-mar"/>
          <s v="05-mar"/>
          <s v="06-mar"/>
          <s v="07-mar"/>
          <s v="08-mar"/>
          <s v="0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01-apr"/>
          <s v="02-apr"/>
          <s v="03-apr"/>
          <s v="04-apr"/>
          <s v="05-apr"/>
          <s v="06-apr"/>
          <s v="07-apr"/>
          <s v="08-apr"/>
          <s v="0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01-maj"/>
          <s v="02-maj"/>
          <s v="03-maj"/>
          <s v="04-maj"/>
          <s v="05-maj"/>
          <s v="06-maj"/>
          <s v="07-maj"/>
          <s v="08-maj"/>
          <s v="09-maj"/>
          <s v="10-maj"/>
          <s v="11-maj"/>
          <s v="12-maj"/>
          <s v="13-maj"/>
          <s v="14-maj"/>
          <s v="15-maj"/>
          <s v="16-maj"/>
          <s v="17-maj"/>
          <s v="18-maj"/>
          <s v="19-maj"/>
          <s v="20-maj"/>
          <s v="21-maj"/>
          <s v="22-maj"/>
          <s v="23-maj"/>
          <s v="24-maj"/>
          <s v="25-maj"/>
          <s v="26-maj"/>
          <s v="27-maj"/>
          <s v="28-maj"/>
          <s v="29-maj"/>
          <s v="30-maj"/>
          <s v="31-maj"/>
          <s v="01-jun"/>
          <s v="02-jun"/>
          <s v="03-jun"/>
          <s v="04-jun"/>
          <s v="05-jun"/>
          <s v="06-jun"/>
          <s v="07-jun"/>
          <s v="08-jun"/>
          <s v="0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01-jul"/>
          <s v="02-jul"/>
          <s v="03-jul"/>
          <s v="04-jul"/>
          <s v="05-jul"/>
          <s v="06-jul"/>
          <s v="07-jul"/>
          <s v="08-jul"/>
          <s v="0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01-aug"/>
          <s v="02-aug"/>
          <s v="03-aug"/>
          <s v="04-aug"/>
          <s v="05-aug"/>
          <s v="06-aug"/>
          <s v="07-aug"/>
          <s v="08-aug"/>
          <s v="0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01-sep"/>
          <s v="02-sep"/>
          <s v="03-sep"/>
          <s v="04-sep"/>
          <s v="05-sep"/>
          <s v="06-sep"/>
          <s v="07-sep"/>
          <s v="08-sep"/>
          <s v="0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01-okt"/>
          <s v="02-okt"/>
          <s v="03-okt"/>
          <s v="04-okt"/>
          <s v="05-okt"/>
          <s v="06-okt"/>
          <s v="07-okt"/>
          <s v="08-okt"/>
          <s v="09-okt"/>
          <s v="10-okt"/>
          <s v="11-okt"/>
          <s v="12-okt"/>
          <s v="13-okt"/>
          <s v="14-okt"/>
          <s v="15-okt"/>
          <s v="16-okt"/>
          <s v="17-okt"/>
          <s v="18-okt"/>
          <s v="19-okt"/>
          <s v="20-okt"/>
          <s v="21-okt"/>
          <s v="22-okt"/>
          <s v="23-okt"/>
          <s v="24-okt"/>
          <s v="25-okt"/>
          <s v="26-okt"/>
          <s v="27-okt"/>
          <s v="28-okt"/>
          <s v="29-okt"/>
          <s v="30-okt"/>
          <s v="31-ok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ec"/>
          <s v="02-dec"/>
          <s v="03-dec"/>
          <s v="04-dec"/>
          <s v="05-dec"/>
          <s v="06-dec"/>
          <s v="07-dec"/>
          <s v="08-dec"/>
          <s v="0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01-01-2025"/>
        </groupItems>
      </fieldGroup>
    </cacheField>
    <cacheField name="Måneder (Dato)" numFmtId="0" databaseField="0">
      <fieldGroup base="0">
        <rangePr groupBy="months" startDate="2024-01-01T00:00:00" endDate="2025-01-01T00:00:00"/>
        <groupItems count="14">
          <s v="&lt;01-01-2024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01-01-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ger" refreshedDate="46207.910300694442" createdVersion="8" refreshedVersion="8" minRefreshableVersion="3" recordCount="321" xr:uid="{C5977386-F4A1-4032-A85B-D91EC952004D}">
  <cacheSource type="worksheet">
    <worksheetSource ref="A3:I324" sheet="Halvmarathon"/>
  </cacheSource>
  <cacheFields count="11">
    <cacheField name="Nr. " numFmtId="0">
      <sharedItems containsSemiMixedTypes="0" containsString="0" containsNumber="1" containsInteger="1" minValue="1" maxValue="321"/>
    </cacheField>
    <cacheField name="Dato" numFmtId="164">
      <sharedItems containsSemiMixedTypes="0" containsNonDate="0" containsDate="1" containsString="0" minDate="2008-09-07T00:00:00" maxDate="2026-07-07T00:00:00" count="320">
        <d v="2008-09-07T00:00:00"/>
        <d v="2008-11-09T00:00:00"/>
        <d v="2009-04-26T00:00:00"/>
        <d v="2009-07-04T00:00:00"/>
        <d v="2009-09-06T00:00:00"/>
        <d v="2009-11-08T00:00:00"/>
        <d v="2010-06-12T00:00:00"/>
        <d v="2010-09-05T00:00:00"/>
        <d v="2011-05-28T00:00:00"/>
        <d v="2011-09-04T00:00:00"/>
        <d v="2012-04-09T00:00:00"/>
        <d v="2012-04-22T00:00:00"/>
        <d v="2012-09-02T00:00:00"/>
        <d v="2013-04-01T00:00:00"/>
        <d v="2013-04-21T00:00:00"/>
        <d v="2013-09-28T00:00:00"/>
        <d v="2013-10-26T00:00:00"/>
        <d v="2013-11-03T00:00:00"/>
        <d v="2014-03-29T00:00:00"/>
        <d v="2015-09-06T00:00:00"/>
        <d v="2016-04-10T00:00:00"/>
        <d v="2016-09-04T00:00:00"/>
        <d v="2017-05-06T00:00:00"/>
        <d v="2018-12-16T00:00:00"/>
        <d v="2019-03-16T00:00:00"/>
        <d v="2019-03-30T00:00:00"/>
        <d v="2019-04-17T00:00:00"/>
        <d v="2019-05-04T00:00:00"/>
        <d v="2019-05-25T00:00:00"/>
        <d v="2019-06-01T00:00:00"/>
        <d v="2019-06-08T00:00:00"/>
        <d v="2019-06-10T00:00:00"/>
        <d v="2019-06-27T00:00:00"/>
        <d v="2019-07-13T00:00:00"/>
        <d v="2019-07-14T00:00:00"/>
        <d v="2019-07-15T00:00:00"/>
        <d v="2019-07-16T00:00:00"/>
        <d v="2019-07-17T00:00:00"/>
        <d v="2019-07-20T00:00:00"/>
        <d v="2019-07-23T00:00:00"/>
        <d v="2019-08-10T00:00:00"/>
        <d v="2019-08-18T00:00:00"/>
        <d v="2019-08-28T00:00:00"/>
        <d v="2019-09-01T00:00:00"/>
        <d v="2019-09-07T00:00:00"/>
        <d v="2019-09-14T00:00:00"/>
        <d v="2019-09-15T00:00:00"/>
        <d v="2019-09-25T00:00:00"/>
        <d v="2019-09-28T00:00:00"/>
        <d v="2019-09-29T00:00:00"/>
        <d v="2019-10-06T00:00:00"/>
        <d v="2019-10-17T00:00:00"/>
        <d v="2019-10-20T00:00:00"/>
        <d v="2019-10-26T00:00:00"/>
        <d v="2019-10-27T00:00:00"/>
        <d v="2019-11-02T00:00:00"/>
        <d v="2019-11-03T00:00:00"/>
        <d v="2019-11-05T00:00:00"/>
        <d v="2019-11-10T00:00:00"/>
        <d v="2019-11-13T00:00:00"/>
        <d v="2019-11-17T00:00:00"/>
        <d v="2019-11-21T00:00:00"/>
        <d v="2019-11-23T00:00:00"/>
        <d v="2019-11-29T00:00:00"/>
        <d v="2019-12-07T00:00:00"/>
        <d v="2019-12-15T00:00:00"/>
        <d v="2019-12-22T00:00:00"/>
        <d v="2019-12-28T00:00:00"/>
        <d v="2019-12-29T00:00:00"/>
        <d v="2020-01-02T00:00:00"/>
        <d v="2020-01-25T00:00:00"/>
        <d v="2020-01-26T00:00:00"/>
        <d v="2020-02-02T00:00:00"/>
        <d v="2020-02-06T00:00:00"/>
        <d v="2020-02-27T00:00:00"/>
        <d v="2020-03-07T00:00:00"/>
        <d v="2020-03-08T00:00:00"/>
        <d v="2020-05-12T00:00:00"/>
        <d v="2020-05-16T00:00:00"/>
        <d v="2020-05-21T00:00:00"/>
        <d v="2020-05-23T00:00:00"/>
        <d v="2020-05-29T00:00:00"/>
        <d v="2020-06-05T00:00:00"/>
        <d v="2020-06-09T00:00:00"/>
        <d v="2020-06-13T00:00:00"/>
        <d v="2020-06-20T00:00:00"/>
        <d v="2020-07-02T00:00:00"/>
        <d v="2020-07-04T00:00:00"/>
        <d v="2020-07-08T00:00:00"/>
        <d v="2020-07-09T00:00:00"/>
        <d v="2020-07-10T00:00:00"/>
        <d v="2020-07-11T00:00:00"/>
        <d v="2020-07-12T00:00:00"/>
        <d v="2020-07-15T00:00:00"/>
        <d v="2020-08-01T00:00:00"/>
        <d v="2020-08-08T00:00:00"/>
        <d v="2020-08-09T00:00:00"/>
        <d v="2020-08-15T00:00:00"/>
        <d v="2020-08-22T00:00:00"/>
        <d v="2020-08-23T00:00:00"/>
        <d v="2020-08-29T00:00:00"/>
        <d v="2020-09-05T00:00:00"/>
        <d v="2020-09-13T00:00:00"/>
        <d v="2020-09-17T00:00:00"/>
        <d v="2020-09-22T00:00:00"/>
        <d v="2020-09-26T00:00:00"/>
        <d v="2020-10-01T00:00:00"/>
        <d v="2020-10-04T00:00:00"/>
        <d v="2020-10-07T00:00:00"/>
        <d v="2020-10-10T00:00:00"/>
        <d v="2020-10-11T00:00:00"/>
        <d v="2020-10-14T00:00:00"/>
        <d v="2020-10-18T00:00:00"/>
        <d v="2020-10-20T00:00:00"/>
        <d v="2020-10-23T00:00:00"/>
        <d v="2020-10-25T00:00:00"/>
        <d v="2020-11-08T00:00:00"/>
        <d v="2020-11-12T00:00:00"/>
        <d v="2020-11-14T00:00:00"/>
        <d v="2020-11-17T00:00:00"/>
        <d v="2020-11-26T00:00:00"/>
        <d v="2020-11-28T00:00:00"/>
        <d v="2020-11-29T00:00:00"/>
        <d v="2020-12-05T00:00:00"/>
        <d v="2020-12-08T00:00:00"/>
        <d v="2020-12-13T00:00:00"/>
        <d v="2020-12-15T00:00:00"/>
        <d v="2020-12-20T00:00:00"/>
        <d v="2020-12-30T00:00:00"/>
        <d v="2020-12-31T00:00:00"/>
        <d v="2021-03-21T00:00:00"/>
        <d v="2021-03-24T00:00:00"/>
        <d v="2021-03-27T00:00:00"/>
        <d v="2021-03-31T00:00:00"/>
        <d v="2021-04-04T00:00:00"/>
        <d v="2021-04-13T00:00:00"/>
        <d v="2021-04-17T00:00:00"/>
        <d v="2021-04-19T00:00:00"/>
        <d v="2021-04-25T00:00:00"/>
        <d v="2021-04-30T00:00:00"/>
        <d v="2021-05-08T00:00:00"/>
        <d v="2021-05-13T00:00:00"/>
        <d v="2021-05-23T00:00:00"/>
        <d v="2021-05-30T00:00:00"/>
        <d v="2021-07-07T00:00:00"/>
        <d v="2021-07-08T00:00:00"/>
        <d v="2021-07-09T00:00:00"/>
        <d v="2021-07-10T00:00:00"/>
        <d v="2021-07-11T00:00:00"/>
        <d v="2021-07-17T00:00:00"/>
        <d v="2021-07-23T00:00:00"/>
        <d v="2021-08-05T00:00:00"/>
        <d v="2021-08-10T00:00:00"/>
        <d v="2021-08-17T00:00:00"/>
        <d v="2021-08-21T00:00:00"/>
        <d v="2021-08-27T00:00:00"/>
        <d v="2021-09-05T00:00:00"/>
        <d v="2021-09-11T00:00:00"/>
        <d v="2021-09-18T00:00:00"/>
        <d v="2021-09-19T00:00:00"/>
        <d v="2021-09-22T00:00:00"/>
        <d v="2021-10-03T00:00:00"/>
        <d v="2021-10-09T00:00:00"/>
        <d v="2021-10-17T00:00:00"/>
        <d v="2021-10-19T00:00:00"/>
        <d v="2021-10-24T00:00:00"/>
        <d v="2021-10-29T00:00:00"/>
        <d v="2021-10-30T00:00:00"/>
        <d v="2021-10-31T00:00:00"/>
        <d v="2021-11-07T00:00:00"/>
        <d v="2021-11-20T00:00:00"/>
        <d v="2021-11-24T00:00:00"/>
        <d v="2021-11-27T00:00:00"/>
        <d v="2021-11-28T00:00:00"/>
        <d v="2021-12-02T00:00:00"/>
        <d v="2021-12-11T00:00:00"/>
        <d v="2021-12-12T00:00:00"/>
        <d v="2021-12-14T00:00:00"/>
        <d v="2021-12-23T00:00:00"/>
        <d v="2021-12-26T00:00:00"/>
        <d v="2021-12-28T00:00:00"/>
        <d v="2021-12-29T00:00:00"/>
        <d v="2022-01-06T00:00:00"/>
        <d v="2022-01-08T00:00:00"/>
        <d v="2022-01-16T00:00:00"/>
        <d v="2022-01-22T00:00:00"/>
        <d v="2022-01-23T00:00:00"/>
        <d v="2022-01-28T00:00:00"/>
        <d v="2022-01-30T00:00:00"/>
        <d v="2022-02-04T00:00:00"/>
        <d v="2022-02-13T00:00:00"/>
        <d v="2022-02-20T00:00:00"/>
        <d v="2022-02-22T00:00:00"/>
        <d v="2022-02-26T00:00:00"/>
        <d v="2022-02-27T00:00:00"/>
        <d v="2022-03-05T00:00:00"/>
        <d v="2022-03-06T00:00:00"/>
        <d v="2022-03-10T00:00:00"/>
        <d v="2022-03-13T00:00:00"/>
        <d v="2022-03-19T00:00:00"/>
        <d v="2022-03-25T00:00:00"/>
        <d v="2022-03-27T00:00:00"/>
        <d v="2022-04-18T00:00:00"/>
        <d v="2022-05-07T00:00:00"/>
        <d v="2022-05-21T00:00:00"/>
        <d v="2022-05-29T00:00:00"/>
        <d v="2022-06-04T00:00:00"/>
        <d v="2022-06-19T00:00:00"/>
        <d v="2022-07-03T00:00:00"/>
        <d v="2022-07-09T00:00:00"/>
        <d v="2022-07-13T00:00:00"/>
        <d v="2022-07-14T00:00:00"/>
        <d v="2022-07-15T00:00:00"/>
        <d v="2022-07-17T00:00:00"/>
        <d v="2022-08-06T00:00:00"/>
        <d v="2022-08-07T00:00:00"/>
        <d v="2022-08-19T00:00:00"/>
        <d v="2022-08-20T00:00:00"/>
        <d v="2022-08-31T00:00:00"/>
        <d v="2022-09-10T00:00:00"/>
        <d v="2022-09-16T00:00:00"/>
        <d v="2022-09-24T00:00:00"/>
        <d v="2022-10-15T00:00:00"/>
        <d v="2022-11-04T00:00:00"/>
        <d v="2022-11-05T00:00:00"/>
        <d v="2022-11-06T00:00:00"/>
        <d v="2022-11-11T00:00:00"/>
        <d v="2022-11-13T00:00:00"/>
        <d v="2022-11-19T00:00:00"/>
        <d v="2022-12-03T00:00:00"/>
        <d v="2022-12-27T00:00:00"/>
        <d v="2023-01-29T00:00:00"/>
        <d v="2023-02-04T00:00:00"/>
        <d v="2023-02-11T00:00:00"/>
        <d v="2023-02-15T00:00:00"/>
        <d v="2023-02-19T00:00:00"/>
        <d v="2023-02-20T00:00:00"/>
        <d v="2023-02-26T00:00:00"/>
        <d v="2023-03-02T00:00:00"/>
        <d v="2023-03-03T00:00:00"/>
        <d v="2023-03-04T00:00:00"/>
        <d v="2023-03-05T00:00:00"/>
        <d v="2023-04-22T00:00:00"/>
        <d v="2023-04-29T00:00:00"/>
        <d v="2023-05-05T00:00:00"/>
        <d v="2023-05-16T00:00:00"/>
        <d v="2023-05-17T00:00:00"/>
        <d v="2023-05-18T00:00:00"/>
        <d v="2023-05-20T00:00:00"/>
        <d v="2023-05-21T00:00:00"/>
        <d v="2023-05-28T00:00:00"/>
        <d v="2023-06-04T00:00:00"/>
        <d v="2023-06-05T00:00:00"/>
        <d v="2023-06-06T00:00:00"/>
        <d v="2023-06-10T00:00:00"/>
        <d v="2023-06-25T00:00:00"/>
        <d v="2023-07-09T00:00:00"/>
        <d v="2023-07-31T00:00:00"/>
        <d v="2023-08-19T00:00:00"/>
        <d v="2023-08-20T00:00:00"/>
        <d v="2023-09-27T00:00:00"/>
        <d v="2023-10-22T00:00:00"/>
        <d v="2023-10-29T00:00:00"/>
        <d v="2023-11-04T00:00:00"/>
        <d v="2023-11-11T00:00:00"/>
        <d v="2023-11-19T00:00:00"/>
        <d v="2023-11-28T00:00:00"/>
        <d v="2023-12-03T00:00:00"/>
        <d v="2024-01-01T00:00:00"/>
        <d v="2024-01-09T00:00:00"/>
        <d v="2024-02-17T00:00:00"/>
        <d v="2024-02-20T00:00:00"/>
        <d v="2024-02-29T00:00:00"/>
        <d v="2024-03-24T00:00:00"/>
        <d v="2024-03-30T00:00:00"/>
        <d v="2024-04-13T00:00:00"/>
        <d v="2024-06-08T00:00:00"/>
        <d v="2024-08-10T00:00:00"/>
        <d v="2024-08-18T00:00:00"/>
        <d v="2024-08-24T00:00:00"/>
        <d v="2024-09-22T00:00:00"/>
        <d v="2024-10-04T00:00:00"/>
        <d v="2024-10-05T00:00:00"/>
        <d v="2024-10-06T00:00:00"/>
        <d v="2025-02-01T00:00:00"/>
        <d v="2025-02-08T00:00:00"/>
        <d v="2025-02-22T00:00:00"/>
        <d v="2025-03-30T00:00:00"/>
        <d v="2025-04-12T00:00:00"/>
        <d v="2025-04-23T00:00:00"/>
        <d v="2025-05-01T00:00:00"/>
        <d v="2025-05-18T00:00:00"/>
        <d v="2025-05-24T00:00:00"/>
        <d v="2025-05-31T00:00:00"/>
        <d v="2025-06-08T00:00:00"/>
        <d v="2025-06-14T00:00:00"/>
        <d v="2025-06-15T00:00:00"/>
        <d v="2025-07-04T00:00:00"/>
        <d v="2025-07-16T00:00:00"/>
        <d v="2025-07-20T00:00:00"/>
        <d v="2025-09-21T00:00:00"/>
        <d v="2025-09-27T00:00:00"/>
        <d v="2025-10-04T00:00:00"/>
        <d v="2025-10-11T00:00:00"/>
        <d v="2025-11-16T00:00:00"/>
        <d v="2025-12-22T00:00:00"/>
        <d v="2026-01-03T00:00:00"/>
        <d v="2026-02-14T00:00:00"/>
        <d v="2026-02-21T00:00:00"/>
        <d v="2026-03-01T00:00:00"/>
        <d v="2026-03-31T00:00:00"/>
        <d v="2026-04-04T00:00:00"/>
        <d v="2026-04-19T00:00:00"/>
        <d v="2026-04-20T00:00:00"/>
        <d v="2026-05-09T00:00:00"/>
        <d v="2026-05-14T00:00:00"/>
        <d v="2026-06-07T00:00:00"/>
        <d v="2026-06-21T00:00:00"/>
        <d v="2026-06-28T00:00:00"/>
        <d v="2026-07-06T00:00:00"/>
      </sharedItems>
      <fieldGroup par="10" base="1">
        <rangePr groupBy="months" startDate="2008-09-07T00:00:00" endDate="2026-07-07T00:00:00"/>
        <groupItems count="14">
          <s v="&lt;07-09-2008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07-07-2026"/>
        </groupItems>
      </fieldGroup>
    </cacheField>
    <cacheField name="Løb" numFmtId="0">
      <sharedItems/>
    </cacheField>
    <cacheField name="Tid" numFmtId="0">
      <sharedItems count="298">
        <s v="2.01.51"/>
        <s v="1.44.50"/>
        <s v="1.43.05"/>
        <s v="1.50.02"/>
        <s v="1.40.11"/>
        <s v="1.35.43"/>
        <s v="1.45.15"/>
        <s v="1.44.31"/>
        <s v="1.45.29"/>
        <s v="1.56.58"/>
        <s v="1.56.40"/>
        <s v="1.38.09"/>
        <s v="1.47.52"/>
        <s v="1.58.51"/>
        <s v="1.40.53"/>
        <s v="1.40.51"/>
        <s v="1.45.38"/>
        <s v="1.49.02"/>
        <s v="1.50.50"/>
        <s v="1.56.04"/>
        <s v="2.13.59"/>
        <s v="1.53.01"/>
        <s v="1.56.56"/>
        <s v="1.58.42"/>
        <s v="2.04.57"/>
        <s v="1.54.26"/>
        <s v="1.57.17"/>
        <s v="2.00.32"/>
        <s v="1.55.43"/>
        <s v="1.56.28"/>
        <s v="1.55.45"/>
        <s v="1.55.47"/>
        <s v="1.59.20"/>
        <s v="2.07.25"/>
        <s v="1.59.55"/>
        <s v="1.58.31"/>
        <s v="1.54.04"/>
        <s v="1.56.49"/>
        <s v="1.48.08"/>
        <s v="1.55.59"/>
        <s v="2.10.54"/>
        <s v="1.53.23"/>
        <s v="2.09.07"/>
        <s v="2.03.53"/>
        <s v="2.09.24"/>
        <s v="2.02.20"/>
        <s v="1.53.46"/>
        <s v="1.56.43"/>
        <s v="2.04.13"/>
        <s v="1.58.30"/>
        <s v="1.51.00"/>
        <s v="1.49.10"/>
        <s v="1.54.48"/>
        <s v="1.59.13"/>
        <s v="1.57.20"/>
        <s v="1.58.02"/>
        <s v="1.54.52"/>
        <s v="1.52.20"/>
        <s v="1.52.48"/>
        <s v="1.43.56"/>
        <s v="1.49.46"/>
        <s v="1.48.30"/>
        <s v="1.57.49"/>
        <s v="1.48.24"/>
        <s v="1.50.05"/>
        <s v="1.53.57"/>
        <s v="1.50.23"/>
        <s v="1.49.15"/>
        <s v="1.54.58"/>
        <s v="1.49.40"/>
        <s v="1.55.53"/>
        <s v="1.53.06"/>
        <s v="1.51.44"/>
        <s v="1.51.54"/>
        <s v="1.51.32"/>
        <s v="1.51.06"/>
        <s v="1.49.22"/>
        <s v="1.44.53"/>
        <s v="1.54.28"/>
        <s v="1.50.51"/>
        <s v="1.57.41"/>
        <s v="1.56.52"/>
        <s v="1.59.24"/>
        <s v="2.12.46"/>
        <s v="1.51.23"/>
        <s v="1.53.59"/>
        <s v="1.55.38"/>
        <s v="1.52.42"/>
        <s v="1.52.23"/>
        <s v="1.49.48"/>
        <s v="1.51.33"/>
        <s v="1.55.10"/>
        <s v="2.07.13"/>
        <s v="2.11.42"/>
        <s v="2.24.32"/>
        <s v="2.07.05"/>
        <s v="2.32.53"/>
        <s v="2.12.34"/>
        <s v="1.56.44"/>
        <s v="1.56.23"/>
        <s v="1.56.00"/>
        <s v="1.56.12"/>
        <s v="1.56.05"/>
        <s v="1.55.03"/>
        <s v="1.58.17"/>
        <s v="1.55.00"/>
        <s v="1.57.29"/>
        <s v="1.57.50"/>
        <s v="1.51.21"/>
        <s v="1.55.34"/>
        <s v="1.57.04"/>
        <s v="1.47.32"/>
        <s v="2.16.42"/>
        <s v="2.06.11"/>
        <s v="2.03.00"/>
        <s v="1.59.18"/>
        <s v="2.04.42"/>
        <s v="2.07.30"/>
        <s v="1.55.39"/>
        <s v="2.03.11"/>
        <s v="2.08.03"/>
        <s v="1.59.15"/>
        <s v="2.00.14"/>
        <s v="2.05.43"/>
        <s v="1.59.27"/>
        <s v="2.17.43"/>
        <s v="1.53.34"/>
        <s v="2.04.54"/>
        <s v="1.58.59"/>
        <s v="1.53.41"/>
        <s v="1.57.14"/>
        <s v="1.55.21"/>
        <s v="1.58.29"/>
        <s v="1.59.22"/>
        <s v="1.56.14"/>
        <s v="2.02.15"/>
        <s v="2.00.30"/>
        <s v="2.08.09"/>
        <s v="1.58.21"/>
        <s v="2.14.48"/>
        <s v="2.12.58"/>
        <s v="2.21.41"/>
        <s v="2.10.18"/>
        <s v="2.07.56"/>
        <s v="2.04.59"/>
        <s v="2.15.55"/>
        <s v="2.03.17"/>
        <s v="2.06.34"/>
        <s v="2.07.19"/>
        <s v="1.53.48"/>
        <s v="2.03.05"/>
        <s v="2.01.37"/>
        <s v="1.59.31"/>
        <s v="1.55.55"/>
        <s v="2.06.02"/>
        <s v="2.00.23"/>
        <s v="2.11.02"/>
        <s v="2.22.01"/>
        <s v="2.06.19"/>
        <s v="2.06.10"/>
        <s v="1.59.46"/>
        <s v="2.09.40"/>
        <s v="2.03.15"/>
        <s v="1.54.38"/>
        <s v="2.17.10"/>
        <s v="2.15.45"/>
        <s v="1.57.15"/>
        <s v="1.47.45"/>
        <s v="2.04.10"/>
        <s v="2.08.20"/>
        <s v="2.07.43"/>
        <s v="2.05.00"/>
        <s v="2.10.56"/>
        <s v="1.59.56"/>
        <s v="2.05.27"/>
        <s v="2.15.03"/>
        <s v="2.07.32"/>
        <s v="1.57.37"/>
        <s v="1.57.27"/>
        <s v="2.01.23"/>
        <s v="1.59.51"/>
        <s v="1.56.48"/>
        <s v="1.55.02"/>
        <s v="2.04.11"/>
        <s v="2.03.48"/>
        <s v="2.00.20"/>
        <s v="2.06.25"/>
        <s v="1.53.38"/>
        <s v="2.04.02"/>
        <s v="2.02.09"/>
        <s v="2.09.09"/>
        <s v="2.40.23"/>
        <s v="2.12.17"/>
        <s v="2.19.34"/>
        <s v="1.59.16"/>
        <s v="2.15.15"/>
        <s v="1.59.41"/>
        <s v="2.03.37"/>
        <s v="2.04.31"/>
        <s v="1.53.31"/>
        <s v="2.07.01"/>
        <s v="2.22.08"/>
        <s v="2.07.37"/>
        <s v="2.06.07"/>
        <s v="2.08.13"/>
        <s v="2.30.44"/>
        <s v="2.02.56"/>
        <s v="1.57.12"/>
        <s v="2.10.27"/>
        <s v="2.18.35"/>
        <s v="3.07.56"/>
        <s v="2.17.16"/>
        <s v="1.54.37"/>
        <s v="2.00.46"/>
        <s v="2.27.14"/>
        <s v="1.55.28"/>
        <s v="2.05.02"/>
        <s v="1.52.58"/>
        <s v="1.55.30"/>
        <s v="2.03.54"/>
        <s v="2.07.04"/>
        <s v="2.22.25"/>
        <s v="2.21.05"/>
        <s v="2.16.39"/>
        <s v="2.06.20"/>
        <s v="2.09.26"/>
        <s v="2.06.21"/>
        <s v="2.08.07"/>
        <s v="2.18.48"/>
        <s v="1.49.04"/>
        <s v="2.17.19"/>
        <s v="2.04.15"/>
        <s v="2.13.20"/>
        <s v="2.07.18"/>
        <s v="2.27.54"/>
        <s v="1.55.48"/>
        <s v="2.25.10"/>
        <s v="2.19.32"/>
        <s v="2.02.48"/>
        <s v="2.26.39"/>
        <s v="1.58.53"/>
        <s v="2.24.52"/>
        <s v="2.22.29"/>
        <s v="2.21.50"/>
        <s v="3.11.55"/>
        <s v="2.08.29"/>
        <s v="2.26.55"/>
        <s v="2.03.29"/>
        <s v="1.55.14"/>
        <s v="2.10.39"/>
        <s v="1.45.49"/>
        <s v="1.49.42"/>
        <s v="1.59.32"/>
        <s v="2.13.48"/>
        <s v="1.51.41"/>
        <s v="2.18.08"/>
        <s v="2.13.11"/>
        <s v="2.09.52"/>
        <s v="2.29.00"/>
        <s v="2.11.32"/>
        <s v="2.25.31"/>
        <s v="2.29.55"/>
        <s v="2.08.04"/>
        <s v="2.14.59"/>
        <s v="1.58.14"/>
        <s v="1.58.37"/>
        <s v="2.27.10"/>
        <s v="2.22.11"/>
        <s v="2.22.00"/>
        <s v="2.12.56"/>
        <s v="2.32.31"/>
        <s v="1.54.02"/>
        <s v="2.02.10"/>
        <s v="1.49.20"/>
        <s v="2.19.04"/>
        <s v="1.51.39"/>
        <s v="2.14.05"/>
        <s v="1.47.00"/>
        <s v="1.55.58"/>
        <s v="2.27.41"/>
        <s v="1.56.01"/>
        <s v="2.11.33"/>
        <s v="1.59.00"/>
        <s v="2.15.43"/>
        <s v="2.56.08"/>
        <s v="1.47.40"/>
        <s v="2.22.20"/>
        <s v="2.04.25"/>
        <s v="2.13.10"/>
        <s v="1.58.06"/>
        <s v="2.08.41"/>
        <s v="1.58.44"/>
        <s v="2.16.29"/>
        <s v="2.13.17"/>
        <s v="1.56.19"/>
        <s v="1.42.12"/>
        <s v="1.49.12"/>
        <s v="Deltager"/>
      </sharedItems>
    </cacheField>
    <cacheField name="Medalje" numFmtId="0">
      <sharedItems containsBlank="1"/>
    </cacheField>
    <cacheField name="Diplom" numFmtId="0">
      <sharedItems containsBlank="1"/>
    </cacheField>
    <cacheField name="Kommune" numFmtId="0">
      <sharedItems count="99">
        <s v="Lejre"/>
        <s v="Tårnby"/>
        <s v="Lyngby-Taarbæk"/>
        <s v="Holbæk"/>
        <s v="Nyborg"/>
        <s v="Gribskov"/>
        <s v="Guldborgsund"/>
        <s v="Odsherred"/>
        <s v="Hillerød"/>
        <s v="København"/>
        <s v="Greve"/>
        <s v="Middelfart"/>
        <s v="Vordingborg"/>
        <s v="Sorø"/>
        <s v="Ringsted"/>
        <s v="Frederikssund"/>
        <s v="Næstved"/>
        <s v="Kalundborg"/>
        <s v="Stevns"/>
        <s v="Aalborg"/>
        <s v="Køge"/>
        <s v="Furesø"/>
        <s v="Herlev"/>
        <s v="Slagelse"/>
        <s v="Kerteminde"/>
        <s v="Ishøj"/>
        <s v="Faaborg-Midtfyn"/>
        <s v="Hvidovre"/>
        <s v="Ballerup"/>
        <s v="Svendborg"/>
        <s v="Faxe"/>
        <s v="Thisted"/>
        <s v="Ringkjøbing-Skjern"/>
        <s v="Langeland"/>
        <s v="Dragør"/>
        <s v="Roskilde"/>
        <s v="Lolland"/>
        <s v="Albertslund"/>
        <s v="Halsnæs"/>
        <s v="Solrød"/>
        <s v="Brøndby"/>
        <s v="Rudersdal"/>
        <s v="Gentofte"/>
        <s v="Mariagerfjord"/>
        <s v="Herning"/>
        <s v="Tønder"/>
        <s v="Fredensborg"/>
        <s v="Bornholm"/>
        <s v="Samsø"/>
        <s v="Læsø"/>
        <s v="Jammerbugt"/>
        <s v="Allerød"/>
        <s v="Syddjurs"/>
        <s v="Århus"/>
        <s v="Odder"/>
        <s v="Helsingør"/>
        <s v="Egedal"/>
        <s v="Vejle"/>
        <s v="Vallensbæk"/>
        <s v="Glostrup"/>
        <s v="Horsens"/>
        <s v="Holstebro"/>
        <s v="Gladsaxe"/>
        <s v="Høje-Taastrup"/>
        <s v="Frederikshavn"/>
        <s v="Silkeborg"/>
        <s v="Billund"/>
        <s v="Fanø"/>
        <s v="Frederiksberg"/>
        <s v="Kolding"/>
        <s v="Ærø"/>
        <s v="Lemvig"/>
        <s v="Struer"/>
        <s v="Skive"/>
        <s v="Rødovre"/>
        <s v="Aabenraa"/>
        <s v="Fredericia"/>
        <s v="Brønderslev"/>
        <s v="Nordfyns"/>
        <s v="Randers"/>
        <s v="Favrskov"/>
        <s v="Sønderborg"/>
        <s v="Odense"/>
        <s v="Varde"/>
        <s v="Ikast-Brande"/>
        <s v="Esbjerg"/>
        <s v="Vesthimmerland"/>
        <s v="Viborg"/>
        <s v="Hedensted"/>
        <s v="Assens"/>
        <s v="Haderslev"/>
        <s v="Morsø"/>
        <s v="Norddjurs"/>
        <s v="Rebild"/>
        <s v="Skanderborg"/>
        <s v="Hjørring"/>
        <s v="Hørsholm"/>
        <s v="Vejen"/>
        <s v="Hvalsø"/>
      </sharedItems>
    </cacheField>
    <cacheField name="Region" numFmtId="0">
      <sharedItems count="5">
        <s v="Sjælland"/>
        <s v="Hovedstaden"/>
        <s v="Syddanmark"/>
        <s v="Nordjylland"/>
        <s v="Midtjylland"/>
      </sharedItems>
    </cacheField>
    <cacheField name="Løbsside" numFmtId="0">
      <sharedItems containsBlank="1"/>
    </cacheField>
    <cacheField name="Kvartaler" numFmtId="0" databaseField="0">
      <fieldGroup base="1">
        <rangePr groupBy="quarters" startDate="2008-09-07T00:00:00" endDate="2026-07-07T00:00:00"/>
        <groupItems count="6">
          <s v="&lt;07-09-2008"/>
          <s v="Kvartal1"/>
          <s v="Kvartal2"/>
          <s v="Kvartal3"/>
          <s v="Kvartal4"/>
          <s v="&gt;07-07-2026"/>
        </groupItems>
      </fieldGroup>
    </cacheField>
    <cacheField name="År" numFmtId="0" databaseField="0">
      <fieldGroup base="1">
        <rangePr groupBy="years" startDate="2008-09-07T00:00:00" endDate="2026-07-07T00:00:00"/>
        <groupItems count="21">
          <s v="&lt;07-09-2008"/>
          <s v="2008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07-07-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uger" refreshedDate="46207.910455787038" createdVersion="8" refreshedVersion="8" minRefreshableVersion="3" recordCount="109" xr:uid="{74D8E5E9-A591-41F1-81FC-CADA312F1D1F}">
  <cacheSource type="worksheet">
    <worksheetSource ref="A2:H111" sheet="Marathon"/>
  </cacheSource>
  <cacheFields count="10">
    <cacheField name="Nr. " numFmtId="0">
      <sharedItems containsSemiMixedTypes="0" containsString="0" containsNumber="1" containsInteger="1" minValue="1" maxValue="109"/>
    </cacheField>
    <cacheField name="Dato" numFmtId="164">
      <sharedItems containsSemiMixedTypes="0" containsNonDate="0" containsDate="1" containsString="0" minDate="2009-05-20T00:00:00" maxDate="2026-07-05T00:00:00" count="109">
        <d v="2009-05-20T00:00:00"/>
        <d v="2009-09-20T00:00:00"/>
        <d v="2010-09-26T00:00:00"/>
        <d v="2011-10-16T00:00:00"/>
        <d v="2012-05-20T00:00:00"/>
        <d v="2012-10-07T00:00:00"/>
        <d v="2013-05-19T00:00:00"/>
        <d v="2013-09-01T00:00:00"/>
        <d v="2016-05-22T00:00:00"/>
        <d v="2016-10-30T00:00:00"/>
        <d v="2019-12-20T00:00:00"/>
        <d v="2020-01-18T00:00:00"/>
        <d v="2020-02-22T00:00:00"/>
        <d v="2022-05-15T00:00:00"/>
        <d v="2022-06-26T00:00:00"/>
        <d v="2022-07-16T00:00:00"/>
        <d v="2022-07-30T00:00:00"/>
        <d v="2022-08-27T00:00:00"/>
        <d v="2022-10-02T00:00:00"/>
        <d v="2022-10-23T00:00:00"/>
        <d v="2022-10-29T00:00:00"/>
        <d v="2022-11-29T00:00:00"/>
        <d v="2022-12-11T00:00:00"/>
        <d v="2022-12-29T00:00:00"/>
        <d v="2023-01-07T00:00:00"/>
        <d v="2023-01-15T00:00:00"/>
        <d v="2023-02-05T00:00:00"/>
        <d v="2023-02-12T00:00:00"/>
        <d v="2023-02-25T00:00:00"/>
        <d v="2023-03-24T00:00:00"/>
        <d v="2023-03-25T00:00:00"/>
        <d v="2023-03-26T00:00:00"/>
        <d v="2023-04-02T00:00:00"/>
        <d v="2023-05-14T00:00:00"/>
        <d v="2023-07-02T00:00:00"/>
        <d v="2023-07-05T00:00:00"/>
        <d v="2023-07-07T00:00:00"/>
        <d v="2023-07-08T00:00:00"/>
        <d v="2023-07-30T00:00:00"/>
        <d v="2023-08-12T00:00:00"/>
        <d v="2023-09-02T00:00:00"/>
        <d v="2023-09-24T00:00:00"/>
        <d v="2023-10-01T00:00:00"/>
        <d v="2023-10-07T00:00:00"/>
        <d v="2023-10-14T00:00:00"/>
        <d v="2023-10-27T00:00:00"/>
        <d v="2023-10-28T00:00:00"/>
        <d v="2023-11-05T00:00:00"/>
        <d v="2023-11-25T00:00:00"/>
        <d v="2023-12-16T00:00:00"/>
        <d v="2023-12-26T00:00:00"/>
        <d v="2023-12-30T00:00:00"/>
        <d v="2024-01-14T00:00:00"/>
        <d v="2024-01-27T00:00:00"/>
        <d v="2024-02-10T00:00:00"/>
        <d v="2024-02-24T00:00:00"/>
        <d v="2024-03-03T00:00:00"/>
        <d v="2024-03-09T00:00:00"/>
        <d v="2024-03-22T00:00:00"/>
        <d v="2024-03-23T00:00:00"/>
        <d v="2024-04-07T00:00:00"/>
        <d v="2024-04-14T00:00:00"/>
        <d v="2024-05-05T00:00:00"/>
        <d v="2024-07-06T00:00:00"/>
        <d v="2024-07-20T00:00:00"/>
        <d v="2024-07-28T00:00:00"/>
        <d v="2024-08-17T00:00:00"/>
        <d v="2024-11-10T00:00:00"/>
        <d v="2025-04-17T00:00:00"/>
        <d v="2025-04-27T00:00:00"/>
        <d v="2025-05-11T00:00:00"/>
        <d v="2025-05-29T00:00:00"/>
        <d v="2025-06-21T00:00:00"/>
        <d v="2025-06-22T00:00:00"/>
        <d v="2025-06-28T00:00:00"/>
        <d v="2025-07-09T00:00:00"/>
        <d v="2025-07-10T00:00:00"/>
        <d v="2025-07-11T00:00:00"/>
        <d v="2025-07-12T00:00:00"/>
        <d v="2025-07-13T00:00:00"/>
        <d v="2025-08-09T00:00:00"/>
        <d v="2025-08-30T00:00:00"/>
        <d v="2025-09-07T00:00:00"/>
        <d v="2025-10-15T00:00:00"/>
        <d v="2025-11-02T00:00:00"/>
        <d v="2025-11-07T00:00:00"/>
        <d v="2025-11-08T00:00:00"/>
        <d v="2025-11-09T00:00:00"/>
        <d v="2025-11-30T00:00:00"/>
        <d v="2025-12-07T00:00:00"/>
        <d v="2025-12-20T00:00:00"/>
        <d v="2025-12-29T00:00:00"/>
        <d v="2026-01-11T00:00:00"/>
        <d v="2026-01-17T00:00:00"/>
        <d v="2026-01-25T00:00:00"/>
        <d v="2026-02-22T00:00:00"/>
        <d v="2026-03-15T00:00:00"/>
        <d v="2026-03-21T00:00:00"/>
        <d v="2026-04-05T00:00:00"/>
        <d v="2026-04-11T00:00:00"/>
        <d v="2026-04-17T00:00:00"/>
        <d v="2026-04-18T00:00:00"/>
        <d v="2026-04-26T00:00:00"/>
        <d v="2026-05-10T00:00:00"/>
        <d v="2026-05-17T00:00:00"/>
        <d v="2026-06-14T00:00:00"/>
        <d v="2026-07-02T00:00:00"/>
        <d v="2026-07-03T00:00:00"/>
        <d v="2026-07-04T00:00:00"/>
      </sharedItems>
      <fieldGroup par="9" base="1">
        <rangePr groupBy="months" startDate="2009-05-20T00:00:00" endDate="2026-07-05T00:00:00"/>
        <groupItems count="14">
          <s v="&lt;20-05-2009"/>
          <s v="jan"/>
          <s v="feb"/>
          <s v="mar"/>
          <s v="apr"/>
          <s v="maj"/>
          <s v="jun"/>
          <s v="jul"/>
          <s v="aug"/>
          <s v="sep"/>
          <s v="okt"/>
          <s v="nov"/>
          <s v="dec"/>
          <s v="&gt;05-07-2026"/>
        </groupItems>
      </fieldGroup>
    </cacheField>
    <cacheField name="Løb" numFmtId="0">
      <sharedItems/>
    </cacheField>
    <cacheField name="Tid" numFmtId="0">
      <sharedItems count="108">
        <s v="3.51.20"/>
        <s v="3.55.52"/>
        <s v="4.12.24"/>
        <s v="3.59.26"/>
        <s v="3.56.21"/>
        <s v="4.10.38"/>
        <s v="3.50.34"/>
        <s v="3.57.30"/>
        <s v="4.30.49"/>
        <s v="4.59.04"/>
        <s v="4.35.59"/>
        <s v="4.11.28"/>
        <s v="4.27.59"/>
        <s v="4.45.54"/>
        <s v="5.11.20"/>
        <s v="5.01.09"/>
        <s v="4.42.24"/>
        <s v="4.36.05"/>
        <s v="4.14.05"/>
        <s v="4.24.52"/>
        <s v="4.39.54"/>
        <s v="4.48.43"/>
        <s v="5.13.42"/>
        <s v="4.51.56"/>
        <s v="4.21.26"/>
        <s v="4.06.58"/>
        <s v="4.22.12"/>
        <s v="4.32.49"/>
        <s v="6.00.00"/>
        <s v="5.10.43"/>
        <s v="5.06.03"/>
        <s v="5.23.20"/>
        <s v="4.43.03"/>
        <s v="4.23.57"/>
        <s v="4.58.15"/>
        <s v="4.51.36"/>
        <s v="4.40.09"/>
        <s v="5.01.39"/>
        <s v="4.21.57"/>
        <s v="4.33.40"/>
        <s v="4.42.19"/>
        <s v="4.10.55"/>
        <s v="4.16.24"/>
        <s v="4.35.49"/>
        <s v="4.34.37"/>
        <s v="4.24.01"/>
        <s v="4.50.14"/>
        <s v="4.26.23"/>
        <s v="4.06.34"/>
        <s v="4.51.35"/>
        <s v="4.32.32"/>
        <s v="4.31.50"/>
        <s v="4.06.02"/>
        <s v="7.05.55"/>
        <s v="4.51.52"/>
        <s v="4.00.29"/>
        <s v="4.19.03"/>
        <s v="4.38.44"/>
        <s v="5.19.37"/>
        <s v="4.47.00"/>
        <s v="3.57.57"/>
        <s v="5.20.06"/>
        <s v="3.58.53"/>
        <s v="6.17.08"/>
        <s v="4.57.16"/>
        <s v="4.44.03"/>
        <s v="5.58.01"/>
        <s v="5.17.57"/>
        <s v="4.50.56"/>
        <s v="4.37.00"/>
        <s v="4.03.48"/>
        <s v="5.06.48"/>
        <s v="4.22.00"/>
        <s v="4.43.45"/>
        <s v="4.48.46"/>
        <s v="4.26.56"/>
        <s v="4.47.54"/>
        <s v="4.54.27"/>
        <s v="4.48.39"/>
        <s v="4.37.44"/>
        <s v="4.23.42"/>
        <s v="4.21.33"/>
        <s v="4.34.54"/>
        <s v="4.03.42"/>
        <s v="3.46.18"/>
        <s v="4.34.09"/>
        <s v="4.55.11"/>
        <s v="3.58.23"/>
        <s v="4.05.00"/>
        <s v="4.25.30"/>
        <s v="4.14.17"/>
        <s v="4.15.02"/>
        <s v="4.39.08"/>
        <s v="4.23.26"/>
        <s v="4.19.25"/>
        <s v="3.57.24"/>
        <s v="4.18.46"/>
        <s v="4.13.18"/>
        <s v="5.13.28"/>
        <s v="4.23.22"/>
        <s v="4.22.47"/>
        <s v="3.55.38"/>
        <s v="3.54.19"/>
        <s v="5.11.07"/>
        <s v="4.13.53"/>
        <s v="4.24.14"/>
        <s v="4.16.06"/>
        <s v="4.09.33"/>
      </sharedItems>
    </cacheField>
    <cacheField name="Medalje" numFmtId="0">
      <sharedItems/>
    </cacheField>
    <cacheField name="Diplom" numFmtId="0">
      <sharedItems containsBlank="1"/>
    </cacheField>
    <cacheField name="Land" numFmtId="0">
      <sharedItems/>
    </cacheField>
    <cacheField name="Kommune" numFmtId="0">
      <sharedItems count="67">
        <s v="København"/>
        <s v="Odense"/>
        <s v="Udland"/>
        <s v="Lejre"/>
        <s v="Ringsted"/>
        <s v="Slagelse"/>
        <s v="Næstved"/>
        <s v="Odsherred"/>
        <s v="Køge"/>
        <s v="Frederikssund"/>
        <s v="Sorø"/>
        <s v="Hvidovre"/>
        <s v="Frederiksberg"/>
        <s v="Roskilde"/>
        <s v="Vejle"/>
        <s v="Furesø"/>
        <s v="Lolland"/>
        <s v="Thisted"/>
        <s v="Hørsholm"/>
        <s v="Allerød"/>
        <s v="Hillerød"/>
        <s v="Vallensbæk"/>
        <s v="Ballerup"/>
        <s v="Gladsaxe"/>
        <s v="Nyborg"/>
        <s v="Holstebro"/>
        <s v="Faxe"/>
        <s v="Kerteminde"/>
        <s v="Halsnæs"/>
        <s v="Herlev"/>
        <s v="Ærø"/>
        <s v="Fanø"/>
        <s v="Varde"/>
        <s v="Tårnby"/>
        <s v="Høje-Taatrup"/>
        <s v="Kalundborg"/>
        <s v="Bornholm"/>
        <s v="Stevns"/>
        <s v="Albertslund"/>
        <s v="Helsingør"/>
        <s v="Svendborg"/>
        <s v="Greve"/>
        <s v="Ikast-Brande"/>
        <s v="Langeland"/>
        <s v="Rødovre"/>
        <s v="Viborg"/>
        <s v="Lyngby-Taarbæk"/>
        <s v="Ishøj"/>
        <s v="Vesthimmerland"/>
        <s v="Hedensted"/>
        <s v="Fredericia"/>
        <s v="Vordingborg"/>
        <s v="Solrød"/>
        <s v="Rudersdal"/>
        <s v="Brøndby"/>
        <s v="Åbenrå"/>
        <s v="Haderslev"/>
        <s v="Kolding"/>
        <s v="Fredensborg"/>
        <s v="Dragør"/>
        <s v="Guldborgsund"/>
        <s v="Gentofte"/>
        <s v="Faaborg-Midtfyn"/>
        <s v="Glostrup"/>
        <s v="Horsens"/>
        <s v="Gribskov"/>
        <s v="Esbjerg"/>
      </sharedItems>
    </cacheField>
    <cacheField name="Kvartaler" numFmtId="0" databaseField="0">
      <fieldGroup base="1">
        <rangePr groupBy="quarters" startDate="2009-05-20T00:00:00" endDate="2026-07-05T00:00:00"/>
        <groupItems count="6">
          <s v="&lt;20-05-2009"/>
          <s v="Kvartal1"/>
          <s v="Kvartal2"/>
          <s v="Kvartal3"/>
          <s v="Kvartal4"/>
          <s v="&gt;05-07-2026"/>
        </groupItems>
      </fieldGroup>
    </cacheField>
    <cacheField name="År" numFmtId="0" databaseField="0">
      <fieldGroup base="1">
        <rangePr groupBy="years" startDate="2009-05-20T00:00:00" endDate="2026-07-05T00:00:00"/>
        <groupItems count="20">
          <s v="&lt;20-05-2009"/>
          <s v="2009"/>
          <s v="2010"/>
          <s v="2011"/>
          <s v="2012"/>
          <s v="2013"/>
          <s v="2014"/>
          <s v="2015"/>
          <s v="2016"/>
          <s v="2017"/>
          <s v="2018"/>
          <s v="2019"/>
          <s v="2020"/>
          <s v="2021"/>
          <s v="2022"/>
          <s v="2023"/>
          <s v="2024"/>
          <s v="2025"/>
          <s v="2026"/>
          <s v="&gt;05-07-202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2">
  <r>
    <n v="1"/>
    <x v="0"/>
    <s v="Copenhagen Marathon"/>
    <x v="0"/>
    <s v="Ja"/>
    <s v="Ja"/>
    <s v="Danmark"/>
    <s v="København"/>
    <x v="0"/>
  </r>
  <r>
    <n v="2"/>
    <x v="1"/>
    <s v="HC Andersen Marathon"/>
    <x v="1"/>
    <s v="Ja"/>
    <s v="Nej"/>
    <s v="Danmark"/>
    <s v="Odense"/>
    <x v="1"/>
  </r>
  <r>
    <n v="3"/>
    <x v="2"/>
    <s v="Berlin Marathon"/>
    <x v="2"/>
    <s v="Ja"/>
    <s v="Ja"/>
    <s v="Tyskland"/>
    <s v="Udland"/>
    <x v="2"/>
  </r>
  <r>
    <n v="4"/>
    <x v="3"/>
    <s v="Amsterdam Marathon"/>
    <x v="3"/>
    <s v="Ja"/>
    <s v="Ja"/>
    <s v="Holland"/>
    <s v="Udland"/>
    <x v="2"/>
  </r>
  <r>
    <n v="5"/>
    <x v="4"/>
    <s v="Copenhagen Marathon"/>
    <x v="4"/>
    <s v="Ja"/>
    <s v="Ja"/>
    <s v="Danmark"/>
    <s v="København"/>
    <x v="0"/>
  </r>
  <r>
    <n v="6"/>
    <x v="5"/>
    <s v="Budapest Marathon"/>
    <x v="5"/>
    <s v="Ja"/>
    <s v="Ja"/>
    <s v="Ungarn"/>
    <s v="Udland"/>
    <x v="2"/>
  </r>
  <r>
    <n v="7"/>
    <x v="6"/>
    <s v="Copenhagen Marathon"/>
    <x v="6"/>
    <s v="Ja"/>
    <s v="Ja"/>
    <s v="Danmark"/>
    <s v="København"/>
    <x v="0"/>
  </r>
  <r>
    <n v="8"/>
    <x v="7"/>
    <s v="Skovløberen"/>
    <x v="7"/>
    <s v="Ja"/>
    <s v="Ja"/>
    <s v="Danmark"/>
    <s v="Lejre"/>
    <x v="3"/>
  </r>
  <r>
    <n v="9"/>
    <x v="8"/>
    <s v="Copenhagen Marathon"/>
    <x v="8"/>
    <s v="Ja"/>
    <s v="Ja"/>
    <s v="Danmark"/>
    <s v="København"/>
    <x v="0"/>
  </r>
  <r>
    <n v="10"/>
    <x v="9"/>
    <s v="Dublin Marathon"/>
    <x v="9"/>
    <s v="Ja"/>
    <s v="Ja"/>
    <s v="Irland"/>
    <s v="Udland"/>
    <x v="2"/>
  </r>
  <r>
    <n v="11"/>
    <x v="10"/>
    <s v="Tosseløb #21"/>
    <x v="10"/>
    <s v="Ja"/>
    <s v="Ja"/>
    <s v="Danmark"/>
    <s v="Ringsted"/>
    <x v="3"/>
  </r>
  <r>
    <n v="12"/>
    <x v="11"/>
    <s v="Kitt Krogh Marathon"/>
    <x v="11"/>
    <s v="Ja"/>
    <s v="Ja"/>
    <s v="Danmark"/>
    <s v="Slagelse"/>
    <x v="3"/>
  </r>
  <r>
    <n v="13"/>
    <x v="12"/>
    <s v="Fredskov Jubilæumsløb"/>
    <x v="12"/>
    <s v="Ja"/>
    <s v="Ja"/>
    <s v="Danmark"/>
    <s v="Næstved"/>
    <x v="3"/>
  </r>
  <r>
    <n v="14"/>
    <x v="13"/>
    <s v="Copenhagen Marathon"/>
    <x v="13"/>
    <s v="Ja"/>
    <s v="Ja"/>
    <s v="Danmark"/>
    <s v="København"/>
    <x v="0"/>
  </r>
  <r>
    <n v="15"/>
    <x v="14"/>
    <s v="Humør Marathon #150"/>
    <x v="14"/>
    <s v="Ja"/>
    <s v="Ja"/>
    <s v="Danmark"/>
    <s v="Odsherred"/>
    <x v="3"/>
  </r>
  <r>
    <n v="16"/>
    <x v="15"/>
    <s v="Regionsløb 2022 - Dag 4"/>
    <x v="15"/>
    <s v="Ja"/>
    <s v="Ja"/>
    <s v="Danmark"/>
    <s v="Køge"/>
    <x v="3"/>
  </r>
  <r>
    <n v="17"/>
    <x v="16"/>
    <s v="Letting Run #166"/>
    <x v="16"/>
    <s v="Ja"/>
    <s v="Ja"/>
    <s v="Danmark"/>
    <s v="Frederikssund"/>
    <x v="0"/>
  </r>
  <r>
    <n v="18"/>
    <x v="17"/>
    <s v="Midt i Marathon"/>
    <x v="17"/>
    <s v="Ja"/>
    <s v="Ja"/>
    <s v="Danmark"/>
    <s v="Sorø"/>
    <x v="3"/>
  </r>
  <r>
    <n v="19"/>
    <x v="18"/>
    <s v="COZ - Center of Zealand"/>
    <x v="18"/>
    <s v="Ja"/>
    <s v="Ja"/>
    <s v="Danmark"/>
    <s v="Ringsted"/>
    <x v="3"/>
  </r>
  <r>
    <n v="20"/>
    <x v="19"/>
    <s v="Moffesmarathon #21 - Pølseløbet"/>
    <x v="19"/>
    <s v="Ja"/>
    <s v="Ja"/>
    <s v="Danmark"/>
    <s v="Hvidovre"/>
    <x v="0"/>
  </r>
  <r>
    <n v="21"/>
    <x v="20"/>
    <s v="LNBK Frederiksberg"/>
    <x v="20"/>
    <s v="Ja"/>
    <s v="Ja"/>
    <s v="Danmark"/>
    <s v="Frederiksberg"/>
    <x v="0"/>
  </r>
  <r>
    <n v="22"/>
    <x v="21"/>
    <s v="Tosseløb"/>
    <x v="21"/>
    <s v="Ja"/>
    <s v="Ja"/>
    <s v="Danmark"/>
    <s v="Ringsted"/>
    <x v="3"/>
  </r>
  <r>
    <n v="23"/>
    <x v="22"/>
    <s v="Hvalsø Cannonball #42"/>
    <x v="22"/>
    <s v="Ja"/>
    <s v="Ja"/>
    <s v="Danmark"/>
    <s v="Lejre"/>
    <x v="3"/>
  </r>
  <r>
    <n v="24"/>
    <x v="23"/>
    <s v="Hvalsø Cannonball #43"/>
    <x v="23"/>
    <s v="Ja"/>
    <s v="Ja"/>
    <s v="Danmark"/>
    <s v="Lejre"/>
    <x v="3"/>
  </r>
  <r>
    <n v="25"/>
    <x v="24"/>
    <s v="Roskilde Marathon"/>
    <x v="24"/>
    <s v="Ja"/>
    <s v="Ja"/>
    <s v="Danmark"/>
    <s v="Roskilde"/>
    <x v="3"/>
  </r>
  <r>
    <n v="26"/>
    <x v="25"/>
    <s v="Dr. Nielsen Hyggemarathon"/>
    <x v="25"/>
    <s v="Ja"/>
    <s v="Ja"/>
    <s v="Danmark"/>
    <s v="Vejle"/>
    <x v="1"/>
  </r>
  <r>
    <n v="27"/>
    <x v="26"/>
    <s v="Søndersø Rundt"/>
    <x v="26"/>
    <s v="Ja"/>
    <s v="Ja"/>
    <s v="Danmark"/>
    <s v="Furesø"/>
    <x v="0"/>
  </r>
  <r>
    <n v="28"/>
    <x v="27"/>
    <s v="SH Løb #16 - Dodekalitten"/>
    <x v="27"/>
    <s v="Ja"/>
    <s v="Ja"/>
    <s v="Danmark"/>
    <s v="Lolland"/>
    <x v="3"/>
  </r>
  <r>
    <n v="29"/>
    <x v="28"/>
    <s v="Thy Trail Marathon"/>
    <x v="28"/>
    <s v="Nej"/>
    <s v="Ja"/>
    <s v="Danmark"/>
    <s v="Thisted"/>
    <x v="4"/>
  </r>
  <r>
    <n v="30"/>
    <x v="29"/>
    <s v="Kommuneserie 2023 - Øst - Hørsholm"/>
    <x v="29"/>
    <s v="Ja"/>
    <s v="Ja"/>
    <s v="Danmark"/>
    <s v="Hørsholm"/>
    <x v="0"/>
  </r>
  <r>
    <n v="31"/>
    <x v="30"/>
    <s v="Kommuneserie 2023 - Øst - Allerød"/>
    <x v="30"/>
    <s v="Ja"/>
    <s v="Ja"/>
    <s v="Danmark"/>
    <s v="Allerød"/>
    <x v="0"/>
  </r>
  <r>
    <n v="32"/>
    <x v="31"/>
    <s v="Kommuneserie 2023 - Øst - Hillerød"/>
    <x v="31"/>
    <s v="Ja"/>
    <s v="Ja"/>
    <s v="Danmark"/>
    <s v="Hillerød"/>
    <x v="0"/>
  </r>
  <r>
    <n v="33"/>
    <x v="32"/>
    <s v="Troldeløbet - Vallensbæk"/>
    <x v="32"/>
    <s v="Ja"/>
    <s v="Ja"/>
    <s v="Danmark"/>
    <s v="Vallensbæk"/>
    <x v="0"/>
  </r>
  <r>
    <n v="34"/>
    <x v="33"/>
    <s v="Copenhagen Marathon"/>
    <x v="33"/>
    <s v="Ja"/>
    <s v="Ja"/>
    <s v="Danmark"/>
    <s v="København"/>
    <x v="0"/>
  </r>
  <r>
    <n v="35"/>
    <x v="34"/>
    <s v="K2 nr. 100"/>
    <x v="34"/>
    <s v="Ja"/>
    <s v="Ja"/>
    <s v="Danmark"/>
    <s v="Ballerup"/>
    <x v="0"/>
  </r>
  <r>
    <n v="36"/>
    <x v="35"/>
    <s v="Regionsløb 2023 - Dag 1"/>
    <x v="35"/>
    <s v="Ja"/>
    <s v="Ja"/>
    <s v="Danmark"/>
    <s v="Gladsaxe"/>
    <x v="0"/>
  </r>
  <r>
    <n v="37"/>
    <x v="36"/>
    <s v="Regionsløb 2023 - dag 3"/>
    <x v="36"/>
    <s v="Ja"/>
    <s v="Ja"/>
    <s v="Danmark"/>
    <s v="Nyborg"/>
    <x v="1"/>
  </r>
  <r>
    <n v="38"/>
    <x v="37"/>
    <s v="Regionsløb 2023 - dag 4"/>
    <x v="37"/>
    <s v="Ja"/>
    <s v="Ja"/>
    <s v="Danmark"/>
    <s v="Holstebro"/>
    <x v="5"/>
  </r>
  <r>
    <n v="39"/>
    <x v="38"/>
    <s v="Karise Marathon"/>
    <x v="38"/>
    <s v="Ja"/>
    <s v="Ja"/>
    <s v="Danmark"/>
    <s v="Faxe"/>
    <x v="3"/>
  </r>
  <r>
    <n v="40"/>
    <x v="39"/>
    <s v="Kerteminde Cannonball"/>
    <x v="39"/>
    <s v="Ja"/>
    <s v="Ja"/>
    <s v="Danmark"/>
    <s v="Kerteminde"/>
    <x v="1"/>
  </r>
  <r>
    <n v="41"/>
    <x v="40"/>
    <s v="Helsingborg Marathon"/>
    <x v="40"/>
    <s v="Ja"/>
    <s v="Ja"/>
    <s v="Sverige"/>
    <s v="Udland"/>
    <x v="2"/>
  </r>
  <r>
    <n v="42"/>
    <x v="41"/>
    <s v="Efterårsjævndøgnsløb - Team Førslev Motion"/>
    <x v="41"/>
    <s v="Ja"/>
    <s v="Ja"/>
    <s v="Danmark"/>
    <s v="Faxe"/>
    <x v="3"/>
  </r>
  <r>
    <n v="43"/>
    <x v="42"/>
    <s v="Spodsbjerg Fyr Løbet 2023"/>
    <x v="42"/>
    <s v="Ja"/>
    <s v="Ja"/>
    <s v="Danmark"/>
    <s v="Halsnæs"/>
    <x v="0"/>
  </r>
  <r>
    <n v="44"/>
    <x v="43"/>
    <s v="Eventyrkvarterets marathon"/>
    <x v="43"/>
    <s v="Ja"/>
    <s v="Ja"/>
    <s v="Danmark"/>
    <s v="Herlev"/>
    <x v="0"/>
  </r>
  <r>
    <n v="45"/>
    <x v="44"/>
    <s v="Den fynske Øl-Marathon"/>
    <x v="44"/>
    <s v="Ja"/>
    <s v="Ja"/>
    <s v="Danmark"/>
    <s v="Ærø"/>
    <x v="1"/>
  </r>
  <r>
    <n v="46"/>
    <x v="45"/>
    <s v="Kommuneserie 2023 - Vest - Fanø"/>
    <x v="45"/>
    <s v="Ja"/>
    <s v="Ja"/>
    <s v="Danmark"/>
    <s v="Fanø"/>
    <x v="1"/>
  </r>
  <r>
    <n v="47"/>
    <x v="46"/>
    <s v="Kommuneserie 2023 - Vest - Varde"/>
    <x v="46"/>
    <s v="Ja"/>
    <s v="Ja"/>
    <s v="Danmark"/>
    <s v="Varde"/>
    <x v="1"/>
  </r>
  <r>
    <n v="48"/>
    <x v="47"/>
    <s v="Succes marathon - Agersø"/>
    <x v="47"/>
    <s v="Ja"/>
    <s v="Ja"/>
    <s v="Danmark"/>
    <s v="Slagelse"/>
    <x v="3"/>
  </r>
  <r>
    <n v="49"/>
    <x v="48"/>
    <s v="PE Marathon #27"/>
    <x v="48"/>
    <s v="Ja"/>
    <s v="Ja"/>
    <s v="Danmark"/>
    <s v="Tårnby"/>
    <x v="0"/>
  </r>
  <r>
    <n v="50"/>
    <x v="49"/>
    <s v="Hvalsø Cannonball #50"/>
    <x v="49"/>
    <s v="Ja"/>
    <s v="Ja"/>
    <s v="Danmark"/>
    <s v="Lejre"/>
    <x v="0"/>
  </r>
  <r>
    <n v="51"/>
    <x v="50"/>
    <s v="Marathon Popup #72 - Høje Taastrup"/>
    <x v="50"/>
    <s v="Ja"/>
    <s v="Ja"/>
    <s v="Danmark"/>
    <s v="Høje-Taatrup"/>
    <x v="0"/>
  </r>
  <r>
    <n v="52"/>
    <x v="51"/>
    <s v="Run4700happiness"/>
    <x v="51"/>
    <s v="Ja"/>
    <s v="Ja"/>
    <s v="Danmark"/>
    <s v="Næstved"/>
    <x v="3"/>
  </r>
  <r>
    <n v="53"/>
    <x v="52"/>
    <s v="Kalundborg vintermarathon"/>
    <x v="52"/>
    <s v="Ja"/>
    <s v="Ja"/>
    <s v="Danmark"/>
    <s v="Kalundborg"/>
    <x v="3"/>
  </r>
  <r>
    <n v="54"/>
    <x v="53"/>
    <s v="Hammer Trail Winter"/>
    <x v="53"/>
    <s v="Ja"/>
    <s v="Ja"/>
    <s v="Danmark"/>
    <s v="Bornholm"/>
    <x v="0"/>
  </r>
  <r>
    <n v="55"/>
    <x v="54"/>
    <s v="NSEJ #12"/>
    <x v="54"/>
    <s v="Ja"/>
    <s v="Ja"/>
    <s v="Danmark"/>
    <s v="Frederikssund"/>
    <x v="0"/>
  </r>
  <r>
    <n v="56"/>
    <x v="55"/>
    <s v="PE Marathon "/>
    <x v="55"/>
    <s v="Ja"/>
    <s v="Ja"/>
    <s v="Danmark"/>
    <s v="Tårnby"/>
    <x v="0"/>
  </r>
  <r>
    <n v="57"/>
    <x v="56"/>
    <s v="RC PopUp - Stevns"/>
    <x v="56"/>
    <s v="Ja"/>
    <s v="Ja"/>
    <s v="Danmark"/>
    <s v="Stevns"/>
    <x v="3"/>
  </r>
  <r>
    <n v="58"/>
    <x v="57"/>
    <s v="Humør Marathon - David Bredo nr. 1.000"/>
    <x v="57"/>
    <s v="Ja"/>
    <s v="Ja"/>
    <s v="Danmark"/>
    <s v="Ringsted"/>
    <x v="3"/>
  </r>
  <r>
    <n v="59"/>
    <x v="58"/>
    <s v="Kommuneserie 2024 - Øst - Vallensbæk"/>
    <x v="58"/>
    <s v="Ja"/>
    <s v="Ja"/>
    <s v="Danmark"/>
    <s v="Vallensbæk"/>
    <x v="0"/>
  </r>
  <r>
    <n v="60"/>
    <x v="59"/>
    <s v="Kommuneserie 2024 - Øst - Albertslund"/>
    <x v="59"/>
    <s v="Ja"/>
    <s v="Ja"/>
    <s v="Danmark"/>
    <s v="Albertslund"/>
    <x v="0"/>
  </r>
  <r>
    <n v="61"/>
    <x v="60"/>
    <s v="Milano Marathon"/>
    <x v="60"/>
    <s v="Ja"/>
    <s v="Ja"/>
    <s v="Italien"/>
    <s v="Udland"/>
    <x v="2"/>
  </r>
  <r>
    <n v="62"/>
    <x v="61"/>
    <s v="Runden Marathon"/>
    <x v="61"/>
    <s v="Ja"/>
    <s v="Ja"/>
    <s v="Danmark"/>
    <s v="Helsingør"/>
    <x v="0"/>
  </r>
  <r>
    <n v="63"/>
    <x v="62"/>
    <s v="Copenhagen Marathon"/>
    <x v="62"/>
    <s v="Ja"/>
    <s v="Ja"/>
    <s v="Danmark"/>
    <s v="København"/>
    <x v="0"/>
  </r>
  <r>
    <n v="64"/>
    <x v="63"/>
    <s v="Øhavssti - Etape - Marathon (etape 4)"/>
    <x v="63"/>
    <s v="Ja"/>
    <s v="Ja"/>
    <s v="Danmark"/>
    <s v="Svendborg"/>
    <x v="1"/>
  </r>
  <r>
    <n v="65"/>
    <x v="64"/>
    <s v="Skinner Marathon"/>
    <x v="64"/>
    <s v="Ja"/>
    <s v="Ja"/>
    <s v="Danmark"/>
    <s v="Greve"/>
    <x v="3"/>
  </r>
  <r>
    <n v="66"/>
    <x v="65"/>
    <s v="Stribe Marathon #51"/>
    <x v="65"/>
    <s v="Ja"/>
    <s v="Ja"/>
    <s v="Danmark"/>
    <s v="Ikast-Brande"/>
    <x v="5"/>
  </r>
  <r>
    <n v="67"/>
    <x v="66"/>
    <s v="Øhavssti - Etape - Marathon (etape 5)"/>
    <x v="66"/>
    <s v="Ja"/>
    <s v="Ja"/>
    <s v="Danmark"/>
    <s v="Langeland"/>
    <x v="1"/>
  </r>
  <r>
    <n v="68"/>
    <x v="67"/>
    <s v="Athen Marathon"/>
    <x v="67"/>
    <s v="Ja"/>
    <s v="Ja"/>
    <s v="Grækenland"/>
    <s v="Udland"/>
    <x v="2"/>
  </r>
  <r>
    <n v="69"/>
    <x v="68"/>
    <s v="K2 Marathon"/>
    <x v="68"/>
    <s v="Ja"/>
    <s v="Ja"/>
    <s v="Danmark"/>
    <s v="København"/>
    <x v="0"/>
  </r>
  <r>
    <n v="70"/>
    <x v="69"/>
    <s v="Marathon Popup #82 - Rødovre"/>
    <x v="69"/>
    <s v="Ja"/>
    <s v="Ja"/>
    <s v="Danmark"/>
    <s v="Rødovre"/>
    <x v="0"/>
  </r>
  <r>
    <n v="71"/>
    <x v="70"/>
    <s v="Copenhagen Marathon"/>
    <x v="70"/>
    <s v="Ja"/>
    <s v="Ja"/>
    <s v="Danmark"/>
    <s v="København"/>
    <x v="0"/>
  </r>
  <r>
    <n v="72"/>
    <x v="71"/>
    <s v="Kalkmineløbet "/>
    <x v="71"/>
    <s v="Ja"/>
    <s v="Ja"/>
    <s v="Danmark"/>
    <s v="Viborg"/>
    <x v="5"/>
  </r>
  <r>
    <n v="73"/>
    <x v="72"/>
    <s v="Flådeegene Marathon"/>
    <x v="72"/>
    <s v="Ja"/>
    <s v="Ja"/>
    <s v="Danmark"/>
    <s v="Lyngby-Taarbæk"/>
    <x v="0"/>
  </r>
  <r>
    <n v="74"/>
    <x v="73"/>
    <s v="Marathon Popup #83 - Ishøj"/>
    <x v="73"/>
    <s v="Ja"/>
    <s v="Ja"/>
    <s v="Danmark"/>
    <s v="Ishøj"/>
    <x v="0"/>
  </r>
  <r>
    <n v="75"/>
    <x v="74"/>
    <s v="Sørby Marathon #116 - Slots Bjergby Forsamlingshus"/>
    <x v="74"/>
    <s v="Ja"/>
    <s v="Ja"/>
    <s v="Danmark"/>
    <s v="Slagelse"/>
    <x v="3"/>
  </r>
  <r>
    <n v="76"/>
    <x v="75"/>
    <s v="Regionsløb Dag 1 - Vesthimmerland"/>
    <x v="75"/>
    <s v="Ja"/>
    <s v="Ja"/>
    <s v="Danmark"/>
    <s v="Vesthimmerland"/>
    <x v="4"/>
  </r>
  <r>
    <n v="77"/>
    <x v="76"/>
    <s v="Regionsløb Dag 2 - Hedensted"/>
    <x v="76"/>
    <s v="Ja"/>
    <s v="Ja"/>
    <s v="Danmark"/>
    <s v="Hedensted"/>
    <x v="5"/>
  </r>
  <r>
    <n v="78"/>
    <x v="77"/>
    <s v="Regionsløb Dag 3 - Fredericia"/>
    <x v="77"/>
    <s v="Ja"/>
    <s v="Ja"/>
    <s v="Danmark"/>
    <s v="Fredericia"/>
    <x v="1"/>
  </r>
  <r>
    <n v="79"/>
    <x v="78"/>
    <s v="Regionsløb Dag 4 - Vordingborg"/>
    <x v="78"/>
    <s v="Ja"/>
    <s v="Ja"/>
    <s v="Danmark"/>
    <s v="Vordingborg"/>
    <x v="3"/>
  </r>
  <r>
    <n v="80"/>
    <x v="79"/>
    <s v="Regionsløb Dag 5 - Frederiksberg"/>
    <x v="79"/>
    <s v="Ja"/>
    <s v="Ja"/>
    <s v="Danmark"/>
    <s v="Frederiksberg"/>
    <x v="0"/>
  </r>
  <r>
    <n v="81"/>
    <x v="80"/>
    <s v="Karise Marathon - Solrød Kommune"/>
    <x v="80"/>
    <s v="Ja"/>
    <s v="Ja"/>
    <s v="Danmark"/>
    <s v="Solrød"/>
    <x v="3"/>
  </r>
  <r>
    <n v="82"/>
    <x v="81"/>
    <s v="Anneberg Marathon #7"/>
    <x v="81"/>
    <s v="Ja"/>
    <s v="Ja"/>
    <s v="Danmark"/>
    <s v="Odsherred"/>
    <x v="3"/>
  </r>
  <r>
    <n v="83"/>
    <x v="82"/>
    <s v="Kokkedal Marathon - Rudersdal"/>
    <x v="82"/>
    <s v="Ja"/>
    <s v="Ja"/>
    <s v="Danmark"/>
    <s v="Rudersdal"/>
    <x v="0"/>
  </r>
  <r>
    <n v="84"/>
    <x v="83"/>
    <s v="Vestvoldsmarathon"/>
    <x v="83"/>
    <s v="Ja"/>
    <s v="Ja"/>
    <s v="Danmark"/>
    <s v="Brøndby"/>
    <x v="0"/>
  </r>
  <r>
    <n v="85"/>
    <x v="84"/>
    <s v="Istanbul Marathon (PR)"/>
    <x v="84"/>
    <s v="Ja"/>
    <s v="Ja"/>
    <s v="Tyrkiet"/>
    <s v="Udland"/>
    <x v="2"/>
  </r>
  <r>
    <n v="86"/>
    <x v="85"/>
    <s v="Kommuneserie Vest 2025 - Åbenrå"/>
    <x v="85"/>
    <s v="Ja"/>
    <s v="Ja"/>
    <s v="Danmark"/>
    <s v="Åbenrå"/>
    <x v="1"/>
  </r>
  <r>
    <n v="87"/>
    <x v="86"/>
    <s v="Kommuneserie Vest 2025 - Haderslev"/>
    <x v="86"/>
    <s v="Ja"/>
    <s v="Ja"/>
    <s v="Danmark"/>
    <s v="Haderslev"/>
    <x v="1"/>
  </r>
  <r>
    <n v="88"/>
    <x v="87"/>
    <s v="Kommuneserie Vest 2025 - Kolding"/>
    <x v="87"/>
    <s v="Ja"/>
    <s v="Ja"/>
    <s v="Danmark"/>
    <s v="Kolding"/>
    <x v="1"/>
  </r>
  <r>
    <n v="89"/>
    <x v="88"/>
    <s v="Kokkedal Marathon - Adventsløb"/>
    <x v="88"/>
    <s v="Ja"/>
    <s v="Ja"/>
    <s v="Danmark"/>
    <s v="Fredensborg"/>
    <x v="0"/>
  </r>
  <r>
    <n v="90"/>
    <x v="89"/>
    <s v="LNBK Amarminoen"/>
    <x v="89"/>
    <s v="Ja"/>
    <s v="Ja"/>
    <s v="Danmark"/>
    <s v="Dragør"/>
    <x v="0"/>
  </r>
  <r>
    <n v="91"/>
    <x v="90"/>
    <s v="Kvickrun - 2 x 500"/>
    <x v="90"/>
    <s v="Ja"/>
    <s v="Ja"/>
    <s v="Danmark"/>
    <s v="Guldborgsund"/>
    <x v="3"/>
  </r>
  <r>
    <n v="92"/>
    <x v="91"/>
    <s v="Kvickrun on tour - Gentofte"/>
    <x v="91"/>
    <s v="Ja"/>
    <s v="Ja"/>
    <s v="Danmark"/>
    <s v="Gentofte"/>
    <x v="0"/>
  </r>
  <r>
    <n v="93"/>
    <x v="92"/>
    <s v="Kongsholm Cannonball"/>
    <x v="92"/>
    <s v="Ja"/>
    <s v="Ja"/>
    <s v="Danmark"/>
    <s v="Albertslund"/>
    <x v="0"/>
  </r>
  <r>
    <n v="94"/>
    <x v="93"/>
    <s v="PE Marathon #55 - Warny's nr. 200"/>
    <x v="93"/>
    <s v="Ja"/>
    <s v="Ja"/>
    <s v="Danmark"/>
    <s v="Dragør"/>
    <x v="0"/>
  </r>
  <r>
    <n v="95"/>
    <x v="94"/>
    <s v="Faaborg Vinter Marathon"/>
    <x v="80"/>
    <s v="Ja"/>
    <s v="Ja"/>
    <s v="Danmark"/>
    <s v="Faaborg-Midtfyn"/>
    <x v="1"/>
  </r>
  <r>
    <n v="96"/>
    <x v="95"/>
    <s v="Ø-marathon - Sydhavnen"/>
    <x v="94"/>
    <s v="Ja"/>
    <s v="Ja"/>
    <s v="Danmark"/>
    <s v="København"/>
    <x v="0"/>
  </r>
  <r>
    <n v="97"/>
    <x v="96"/>
    <s v="Barcelona Marathon"/>
    <x v="95"/>
    <s v="Ja"/>
    <s v="Nej"/>
    <s v="Spanien"/>
    <s v="Udland"/>
    <x v="2"/>
  </r>
  <r>
    <n v="98"/>
    <x v="97"/>
    <s v="Marathon Popup #85 - Glostrup"/>
    <x v="96"/>
    <s v="Ja"/>
    <s v="Ja"/>
    <s v="Danmark"/>
    <s v="Glostrup"/>
    <x v="0"/>
  </r>
  <r>
    <n v="99"/>
    <x v="98"/>
    <s v="Bilka Rooftop Rundtosse Løb"/>
    <x v="97"/>
    <s v="Ja"/>
    <s v="Ja"/>
    <s v="Danmark"/>
    <s v="Horsens"/>
    <x v="5"/>
  </r>
  <r>
    <n v="100"/>
    <x v="99"/>
    <s v="Hvalsø Cannonball #68 - Morten nr. 100"/>
    <x v="98"/>
    <s v="Ja"/>
    <s v="Ja"/>
    <s v="Danmark"/>
    <s v="Lejre"/>
    <x v="3"/>
  </r>
  <r>
    <n v="101"/>
    <x v="100"/>
    <s v="Kommuneløb Øst - Dag 1 - Frederikssund"/>
    <x v="99"/>
    <s v="Ja"/>
    <m/>
    <s v="Danmark"/>
    <s v="Gribskov"/>
    <x v="0"/>
  </r>
  <r>
    <n v="102"/>
    <x v="101"/>
    <s v="Kommuneløb Øst - Dag 2 - Gribskov"/>
    <x v="100"/>
    <s v="Ja"/>
    <m/>
    <s v="Danmark"/>
    <s v="Frederikssund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6">
  <r>
    <x v="0"/>
    <n v="1"/>
    <n v="1"/>
    <n v="0"/>
    <n v="1"/>
    <n v="0"/>
    <s v=""/>
    <n v="1"/>
    <s v=""/>
    <s v="2024 - H - NSEJ #11"/>
    <m/>
    <m/>
    <m/>
    <m/>
  </r>
  <r>
    <x v="1"/>
    <n v="1"/>
    <n v="1"/>
    <n v="0"/>
    <n v="1"/>
    <n v="0"/>
    <s v=""/>
    <n v="1"/>
    <s v=""/>
    <s v="2020 - H - Sædder Marathon"/>
    <m/>
    <m/>
    <m/>
    <m/>
  </r>
  <r>
    <x v="2"/>
    <n v="1"/>
    <n v="1"/>
    <n v="0"/>
    <n v="1"/>
    <n v="0"/>
    <s v=""/>
    <n v="1"/>
    <s v=""/>
    <s v="2025 - H - Bazathon Cannonball"/>
    <m/>
    <m/>
    <m/>
    <m/>
  </r>
  <r>
    <x v="3"/>
    <n v="0"/>
    <s v=""/>
    <n v="0"/>
    <n v="0"/>
    <n v="0"/>
    <s v=""/>
    <s v=""/>
    <s v=""/>
    <m/>
    <m/>
    <m/>
    <m/>
    <m/>
  </r>
  <r>
    <x v="4"/>
    <n v="0"/>
    <s v=""/>
    <n v="0"/>
    <n v="0"/>
    <n v="0"/>
    <s v=""/>
    <s v=""/>
    <s v=""/>
    <m/>
    <m/>
    <m/>
    <m/>
    <m/>
  </r>
  <r>
    <x v="5"/>
    <n v="1"/>
    <n v="1"/>
    <n v="0"/>
    <n v="1"/>
    <n v="0"/>
    <s v=""/>
    <n v="1"/>
    <s v=""/>
    <s v="2022 - H - Letting Run #125"/>
    <m/>
    <m/>
    <m/>
    <m/>
  </r>
  <r>
    <x v="6"/>
    <n v="1"/>
    <n v="1"/>
    <n v="1"/>
    <n v="0"/>
    <n v="0"/>
    <n v="1"/>
    <s v=""/>
    <s v=""/>
    <s v="2023 - M - Roskilde Marathon"/>
    <m/>
    <m/>
    <m/>
    <m/>
  </r>
  <r>
    <x v="7"/>
    <n v="1"/>
    <n v="1"/>
    <n v="0"/>
    <n v="1"/>
    <n v="0"/>
    <s v=""/>
    <n v="1"/>
    <s v=""/>
    <s v="2022 - H - 28KD Elvisløbet"/>
    <m/>
    <m/>
    <m/>
    <m/>
  </r>
  <r>
    <x v="8"/>
    <n v="1"/>
    <n v="1"/>
    <n v="0"/>
    <n v="1"/>
    <n v="0"/>
    <s v=""/>
    <n v="1"/>
    <s v=""/>
    <s v="2024 - H - Lettingrun #255"/>
    <m/>
    <m/>
    <m/>
    <m/>
  </r>
  <r>
    <x v="9"/>
    <n v="0"/>
    <s v=""/>
    <n v="0"/>
    <n v="0"/>
    <n v="0"/>
    <s v=""/>
    <s v=""/>
    <s v=""/>
    <m/>
    <m/>
    <m/>
    <m/>
    <m/>
  </r>
  <r>
    <x v="10"/>
    <n v="1"/>
    <n v="1"/>
    <n v="1"/>
    <n v="0"/>
    <n v="0"/>
    <n v="1"/>
    <s v=""/>
    <s v=""/>
    <s v="2025 - M - Kongsholm Cannonball"/>
    <m/>
    <m/>
    <m/>
    <m/>
  </r>
  <r>
    <x v="11"/>
    <n v="0"/>
    <s v=""/>
    <n v="0"/>
    <n v="0"/>
    <n v="0"/>
    <s v=""/>
    <s v=""/>
    <s v=""/>
    <m/>
    <m/>
    <m/>
    <m/>
    <m/>
  </r>
  <r>
    <x v="12"/>
    <n v="0"/>
    <s v=""/>
    <n v="0"/>
    <n v="0"/>
    <n v="0"/>
    <s v=""/>
    <s v=""/>
    <s v=""/>
    <m/>
    <m/>
    <m/>
    <m/>
    <m/>
  </r>
  <r>
    <x v="13"/>
    <n v="1"/>
    <n v="1"/>
    <n v="1"/>
    <n v="0"/>
    <n v="0"/>
    <n v="1"/>
    <s v=""/>
    <s v=""/>
    <s v="2024 - M - Kalundborg vintermarathon"/>
    <m/>
    <m/>
    <m/>
    <m/>
  </r>
  <r>
    <x v="14"/>
    <n v="1"/>
    <n v="1"/>
    <n v="1"/>
    <n v="0"/>
    <n v="0"/>
    <n v="1"/>
    <s v=""/>
    <s v=""/>
    <s v="2023 - M - Dr. Nielsen Hyggemarathon"/>
    <m/>
    <m/>
    <m/>
    <m/>
  </r>
  <r>
    <x v="15"/>
    <n v="1"/>
    <n v="1"/>
    <n v="0"/>
    <n v="1"/>
    <n v="0"/>
    <s v=""/>
    <n v="1"/>
    <s v=""/>
    <s v="2022 - H - Dr. Nielsen Hyggemarathon"/>
    <m/>
    <m/>
    <m/>
    <m/>
  </r>
  <r>
    <x v="16"/>
    <n v="1"/>
    <n v="1"/>
    <n v="1"/>
    <n v="0"/>
    <n v="0"/>
    <n v="1"/>
    <s v=""/>
    <s v=""/>
    <s v="2025 - M - PE Marathon #55 - Warnys nr. 200"/>
    <m/>
    <m/>
    <m/>
    <m/>
  </r>
  <r>
    <x v="17"/>
    <n v="1"/>
    <n v="1"/>
    <n v="1"/>
    <n v="0"/>
    <n v="0"/>
    <n v="1"/>
    <s v=""/>
    <s v=""/>
    <s v="2020 - M - Kitt Krogh Marathon"/>
    <m/>
    <m/>
    <m/>
    <m/>
  </r>
  <r>
    <x v="18"/>
    <n v="0"/>
    <s v=""/>
    <n v="0"/>
    <n v="0"/>
    <n v="0"/>
    <s v=""/>
    <s v=""/>
    <s v=""/>
    <m/>
    <m/>
    <m/>
    <m/>
    <m/>
  </r>
  <r>
    <x v="19"/>
    <n v="0"/>
    <s v=""/>
    <n v="0"/>
    <n v="0"/>
    <n v="0"/>
    <s v=""/>
    <s v=""/>
    <s v=""/>
    <m/>
    <m/>
    <m/>
    <m/>
    <m/>
  </r>
  <r>
    <x v="20"/>
    <n v="0"/>
    <s v=""/>
    <n v="0"/>
    <n v="0"/>
    <n v="0"/>
    <s v=""/>
    <s v=""/>
    <s v=""/>
    <m/>
    <m/>
    <m/>
    <m/>
    <m/>
  </r>
  <r>
    <x v="21"/>
    <n v="1"/>
    <n v="1"/>
    <n v="0"/>
    <n v="1"/>
    <n v="0"/>
    <s v=""/>
    <n v="1"/>
    <s v=""/>
    <s v="2022 - H - Borup Marathon - Lønbæk on tour"/>
    <m/>
    <m/>
    <m/>
    <m/>
  </r>
  <r>
    <x v="22"/>
    <n v="1"/>
    <n v="1"/>
    <n v="0"/>
    <n v="1"/>
    <n v="0"/>
    <s v=""/>
    <n v="1"/>
    <s v=""/>
    <s v="2022 - H - Vegan Run"/>
    <m/>
    <m/>
    <m/>
    <m/>
  </r>
  <r>
    <x v="23"/>
    <n v="0"/>
    <s v=""/>
    <n v="0"/>
    <n v="0"/>
    <n v="0"/>
    <s v=""/>
    <s v=""/>
    <s v=""/>
    <m/>
    <m/>
    <m/>
    <m/>
    <m/>
  </r>
  <r>
    <x v="24"/>
    <n v="2"/>
    <n v="1"/>
    <n v="1"/>
    <n v="1"/>
    <n v="0"/>
    <n v="1"/>
    <n v="1"/>
    <s v=""/>
    <s v="2020 - H - Faaborg Sund Marathon"/>
    <s v="2026 - M - Faaborg Vinter Marathon"/>
    <m/>
    <m/>
    <m/>
  </r>
  <r>
    <x v="25"/>
    <n v="1"/>
    <n v="1"/>
    <n v="0"/>
    <n v="1"/>
    <n v="0"/>
    <s v=""/>
    <n v="1"/>
    <s v=""/>
    <s v="2020 - H - Løve Halvmarathon #161"/>
    <m/>
    <m/>
    <m/>
    <m/>
  </r>
  <r>
    <x v="26"/>
    <n v="1"/>
    <n v="1"/>
    <n v="1"/>
    <n v="0"/>
    <n v="0"/>
    <n v="1"/>
    <s v=""/>
    <s v=""/>
    <s v="2024 - M - Hammer Trail Winter"/>
    <m/>
    <m/>
    <m/>
    <m/>
  </r>
  <r>
    <x v="27"/>
    <n v="1"/>
    <n v="1"/>
    <n v="0"/>
    <n v="1"/>
    <n v="0"/>
    <s v=""/>
    <n v="1"/>
    <s v=""/>
    <s v="2022 - H - Run4700Happiness"/>
    <m/>
    <m/>
    <m/>
    <m/>
  </r>
  <r>
    <x v="28"/>
    <n v="1"/>
    <n v="1"/>
    <n v="0"/>
    <n v="1"/>
    <n v="0"/>
    <s v=""/>
    <n v="1"/>
    <s v=""/>
    <s v="2023 - H - Marathon PopUp #68 - Glostrup"/>
    <m/>
    <m/>
    <m/>
    <m/>
  </r>
  <r>
    <x v="29"/>
    <n v="1"/>
    <n v="1"/>
    <n v="0"/>
    <n v="1"/>
    <n v="0"/>
    <s v=""/>
    <n v="1"/>
    <s v=""/>
    <s v="2022 - H - Marathon Popup #58"/>
    <m/>
    <m/>
    <m/>
    <m/>
  </r>
  <r>
    <x v="30"/>
    <n v="0"/>
    <s v=""/>
    <n v="0"/>
    <n v="0"/>
    <n v="0"/>
    <s v=""/>
    <s v=""/>
    <s v=""/>
    <m/>
    <m/>
    <m/>
    <m/>
    <m/>
  </r>
  <r>
    <x v="31"/>
    <n v="1"/>
    <n v="1"/>
    <n v="0"/>
    <n v="1"/>
    <n v="0"/>
    <s v=""/>
    <n v="1"/>
    <s v=""/>
    <s v="2025 - H - Roskilde Cannonball - Lars nr. 100"/>
    <m/>
    <m/>
    <m/>
    <m/>
  </r>
  <r>
    <x v="32"/>
    <n v="1"/>
    <n v="1"/>
    <n v="0"/>
    <n v="1"/>
    <n v="0"/>
    <s v=""/>
    <n v="1"/>
    <s v=""/>
    <s v="2020 - H - NSEJ Løb #4"/>
    <m/>
    <m/>
    <m/>
    <m/>
  </r>
  <r>
    <x v="33"/>
    <n v="0"/>
    <s v=""/>
    <n v="0"/>
    <n v="0"/>
    <n v="0"/>
    <s v=""/>
    <s v=""/>
    <s v=""/>
    <m/>
    <m/>
    <m/>
    <m/>
    <m/>
  </r>
  <r>
    <x v="34"/>
    <n v="2"/>
    <n v="1"/>
    <n v="0"/>
    <n v="2"/>
    <n v="0"/>
    <s v=""/>
    <n v="1"/>
    <s v=""/>
    <s v="2022 - H - Løve halvmarathon"/>
    <s v="2023 - H - Kvickrun - Jes 60 år"/>
    <m/>
    <m/>
    <m/>
  </r>
  <r>
    <x v="35"/>
    <n v="1"/>
    <n v="1"/>
    <n v="1"/>
    <n v="0"/>
    <n v="0"/>
    <n v="1"/>
    <s v=""/>
    <s v=""/>
    <s v="2023 - M - Søndersø Rundt"/>
    <m/>
    <m/>
    <m/>
    <m/>
  </r>
  <r>
    <x v="36"/>
    <n v="1"/>
    <n v="1"/>
    <n v="0"/>
    <n v="1"/>
    <n v="0"/>
    <s v=""/>
    <n v="1"/>
    <s v=""/>
    <s v="2020 - H - Ådalsløbet - i mørket"/>
    <m/>
    <m/>
    <m/>
    <m/>
  </r>
  <r>
    <x v="37"/>
    <n v="0"/>
    <s v=""/>
    <n v="0"/>
    <n v="0"/>
    <n v="0"/>
    <s v=""/>
    <s v=""/>
    <s v=""/>
    <m/>
    <m/>
    <m/>
    <m/>
    <m/>
  </r>
  <r>
    <x v="38"/>
    <n v="1"/>
    <n v="1"/>
    <n v="0"/>
    <n v="1"/>
    <n v="0"/>
    <s v=""/>
    <n v="1"/>
    <s v=""/>
    <s v="2024 - H - LNBK Vejleådalsløbet - Rikke nr. 100"/>
    <m/>
    <m/>
    <m/>
    <m/>
  </r>
  <r>
    <x v="39"/>
    <n v="0"/>
    <s v=""/>
    <n v="0"/>
    <n v="0"/>
    <n v="0"/>
    <s v=""/>
    <s v=""/>
    <s v=""/>
    <m/>
    <m/>
    <m/>
    <m/>
    <m/>
  </r>
  <r>
    <x v="40"/>
    <n v="1"/>
    <n v="1"/>
    <n v="1"/>
    <n v="0"/>
    <n v="0"/>
    <n v="1"/>
    <s v=""/>
    <s v=""/>
    <s v="2024 - M - NSEJ #12"/>
    <m/>
    <m/>
    <m/>
    <m/>
  </r>
  <r>
    <x v="41"/>
    <n v="1"/>
    <n v="1"/>
    <n v="0"/>
    <n v="1"/>
    <n v="0"/>
    <s v=""/>
    <n v="1"/>
    <s v=""/>
    <s v="2023 - H - Valentinsløbet"/>
    <m/>
    <m/>
    <m/>
    <m/>
  </r>
  <r>
    <x v="42"/>
    <n v="1"/>
    <n v="1"/>
    <n v="1"/>
    <n v="0"/>
    <n v="0"/>
    <n v="1"/>
    <s v=""/>
    <s v=""/>
    <s v="2023 - M - SH Løb Dodekalitten"/>
    <m/>
    <m/>
    <m/>
    <m/>
  </r>
  <r>
    <x v="43"/>
    <n v="1"/>
    <n v="1"/>
    <n v="0"/>
    <n v="1"/>
    <n v="0"/>
    <s v=""/>
    <n v="1"/>
    <s v=""/>
    <s v="2022 - H - Marathon Popup #59"/>
    <m/>
    <m/>
    <m/>
    <m/>
  </r>
  <r>
    <x v="44"/>
    <n v="1"/>
    <n v="1"/>
    <n v="0"/>
    <n v="1"/>
    <n v="0"/>
    <s v=""/>
    <n v="1"/>
    <s v=""/>
    <s v="2026 - H - Hvalsø Cannonball #67"/>
    <m/>
    <m/>
    <m/>
    <m/>
  </r>
  <r>
    <x v="45"/>
    <n v="1"/>
    <n v="1"/>
    <n v="0"/>
    <n v="1"/>
    <n v="0"/>
    <s v=""/>
    <n v="1"/>
    <s v=""/>
    <s v="2023 - H - Letting Run - Peter nr. 300"/>
    <m/>
    <m/>
    <m/>
    <m/>
  </r>
  <r>
    <x v="46"/>
    <n v="0"/>
    <s v=""/>
    <n v="0"/>
    <n v="0"/>
    <n v="0"/>
    <s v=""/>
    <s v=""/>
    <s v=""/>
    <m/>
    <m/>
    <m/>
    <m/>
    <m/>
  </r>
  <r>
    <x v="47"/>
    <n v="1"/>
    <n v="1"/>
    <n v="0"/>
    <n v="1"/>
    <n v="0"/>
    <s v=""/>
    <n v="1"/>
    <s v=""/>
    <s v="2024 - H - Trivsel 24/7 On Tour - Regine 100"/>
    <m/>
    <m/>
    <m/>
    <m/>
  </r>
  <r>
    <x v="48"/>
    <n v="0"/>
    <s v=""/>
    <n v="0"/>
    <n v="0"/>
    <n v="0"/>
    <s v=""/>
    <s v=""/>
    <s v=""/>
    <m/>
    <m/>
    <m/>
    <m/>
    <m/>
  </r>
  <r>
    <x v="49"/>
    <n v="1"/>
    <n v="1"/>
    <n v="0"/>
    <n v="1"/>
    <n v="0"/>
    <s v=""/>
    <n v="1"/>
    <s v=""/>
    <s v="2023 - H - SH Løb #17 - Ishøj Dyrepark"/>
    <m/>
    <m/>
    <m/>
    <m/>
  </r>
  <r>
    <x v="50"/>
    <n v="3"/>
    <n v="1"/>
    <n v="0"/>
    <n v="3"/>
    <n v="0"/>
    <s v=""/>
    <n v="1"/>
    <s v=""/>
    <s v="2022 - H - Trivsel 24syv Marathon"/>
    <s v="2023 - H - Karise Marathon kl. 17"/>
    <s v="2024 - H - Lettingrun #261"/>
    <m/>
    <m/>
  </r>
  <r>
    <x v="51"/>
    <n v="1"/>
    <n v="1"/>
    <n v="0"/>
    <n v="1"/>
    <n v="0"/>
    <s v=""/>
    <n v="1"/>
    <s v=""/>
    <s v="2026 - H - Roskilde Marathon - Løb eller dø af kulde"/>
    <m/>
    <m/>
    <m/>
    <m/>
  </r>
  <r>
    <x v="52"/>
    <n v="4"/>
    <n v="1"/>
    <n v="2"/>
    <n v="2"/>
    <n v="0"/>
    <n v="1"/>
    <n v="1"/>
    <s v=""/>
    <s v="2022 - H - Letting Run #35 - 22022022"/>
    <s v="2020 - M - Fredskov Jubilæumsløb"/>
    <s v="2025 - H - Jens Mogensen nr. 500"/>
    <s v="2026 - M - Ø-Marathon Sydhavnen"/>
    <m/>
  </r>
  <r>
    <x v="53"/>
    <n v="0"/>
    <s v=""/>
    <n v="0"/>
    <n v="0"/>
    <n v="0"/>
    <s v=""/>
    <s v=""/>
    <s v=""/>
    <m/>
    <m/>
    <m/>
    <m/>
    <m/>
  </r>
  <r>
    <x v="54"/>
    <n v="1"/>
    <n v="1"/>
    <n v="1"/>
    <n v="0"/>
    <n v="0"/>
    <n v="1"/>
    <s v=""/>
    <s v=""/>
    <s v="2024 - M - PE marathon #31"/>
    <m/>
    <m/>
    <m/>
    <m/>
  </r>
  <r>
    <x v="55"/>
    <n v="1"/>
    <n v="1"/>
    <n v="1"/>
    <n v="0"/>
    <n v="0"/>
    <n v="1"/>
    <s v=""/>
    <s v=""/>
    <s v="2023 - M - Thy Trail Marathon"/>
    <m/>
    <m/>
    <m/>
    <m/>
  </r>
  <r>
    <x v="56"/>
    <n v="2"/>
    <n v="1"/>
    <n v="0"/>
    <n v="2"/>
    <n v="0"/>
    <s v=""/>
    <n v="1"/>
    <s v=""/>
    <s v="2022 - H - Kjeldmann Cannonball #4"/>
    <s v="2023 - H - Rødemosegaard Cannonball"/>
    <m/>
    <m/>
    <m/>
  </r>
  <r>
    <x v="57"/>
    <n v="2"/>
    <n v="1"/>
    <n v="0"/>
    <n v="2"/>
    <n v="0"/>
    <s v=""/>
    <n v="1"/>
    <s v=""/>
    <s v="2020 - H - Kanonkugle Marathon #199"/>
    <s v="2022 - H - Holstebro Byløb"/>
    <m/>
    <m/>
    <m/>
  </r>
  <r>
    <x v="58"/>
    <n v="0"/>
    <s v=""/>
    <n v="0"/>
    <n v="0"/>
    <n v="0"/>
    <s v=""/>
    <s v=""/>
    <s v=""/>
    <m/>
    <m/>
    <m/>
    <m/>
    <m/>
  </r>
  <r>
    <x v="59"/>
    <n v="1"/>
    <n v="1"/>
    <n v="0"/>
    <n v="1"/>
    <n v="0"/>
    <s v=""/>
    <n v="1"/>
    <s v=""/>
    <s v="2024 - H - Hvalsø Cannonball #51 - Skudårsedition"/>
    <m/>
    <m/>
    <m/>
    <m/>
  </r>
  <r>
    <x v="60"/>
    <n v="1"/>
    <n v="1"/>
    <n v="0"/>
    <n v="1"/>
    <n v="0"/>
    <s v=""/>
    <n v="1"/>
    <s v=""/>
    <s v="2026 - H . Hvalsø Cannonball #68 - Jeannes nr. 100"/>
    <m/>
    <m/>
    <m/>
    <m/>
  </r>
  <r>
    <x v="61"/>
    <n v="1"/>
    <n v="1"/>
    <n v="0"/>
    <n v="1"/>
    <n v="0"/>
    <s v=""/>
    <n v="1"/>
    <s v=""/>
    <s v="2023 - H - RC Pop-Up Hverdagshalvmarathon 1.0"/>
    <m/>
    <m/>
    <m/>
    <m/>
  </r>
  <r>
    <x v="62"/>
    <n v="2"/>
    <n v="1"/>
    <n v="1"/>
    <n v="1"/>
    <n v="0"/>
    <n v="1"/>
    <n v="1"/>
    <s v=""/>
    <s v="2023 - H - Fredagshalvmarathon Ulstrup"/>
    <s v="2024 - M - RC PopUp - Stevns"/>
    <m/>
    <m/>
    <m/>
  </r>
  <r>
    <x v="63"/>
    <n v="1"/>
    <n v="1"/>
    <n v="0"/>
    <n v="1"/>
    <n v="0"/>
    <s v=""/>
    <n v="1"/>
    <s v=""/>
    <s v="2023 - H - Nordborg Cannonball"/>
    <m/>
    <m/>
    <m/>
    <m/>
  </r>
  <r>
    <x v="64"/>
    <n v="2"/>
    <n v="1"/>
    <n v="0"/>
    <n v="2"/>
    <n v="0"/>
    <s v=""/>
    <n v="1"/>
    <s v=""/>
    <s v="2022 - H - Bagsværd Sø - LNBK on tour"/>
    <s v="2023 - H - Bjergløb - Løb dig medicinfri"/>
    <m/>
    <m/>
    <m/>
  </r>
  <r>
    <x v="65"/>
    <n v="1"/>
    <n v="1"/>
    <n v="0"/>
    <n v="1"/>
    <n v="0"/>
    <s v=""/>
    <n v="1"/>
    <s v=""/>
    <s v="2022 - H - Moffes Marathon #17 - Rådhusløbet"/>
    <m/>
    <m/>
    <m/>
    <m/>
  </r>
  <r>
    <x v="66"/>
    <n v="1"/>
    <n v="1"/>
    <n v="0"/>
    <n v="1"/>
    <n v="0"/>
    <s v=""/>
    <n v="1"/>
    <s v=""/>
    <s v="2020 - H - Ballerup Cannonball #3"/>
    <m/>
    <m/>
    <m/>
    <m/>
  </r>
  <r>
    <x v="67"/>
    <n v="1"/>
    <n v="1"/>
    <n v="0"/>
    <n v="1"/>
    <n v="0"/>
    <s v=""/>
    <n v="1"/>
    <s v=""/>
    <s v="2020 - H - 3600 Marathon - Forårsløbet 2020"/>
    <m/>
    <m/>
    <m/>
    <m/>
  </r>
  <r>
    <x v="68"/>
    <n v="1"/>
    <n v="1"/>
    <n v="1"/>
    <n v="0"/>
    <n v="0"/>
    <n v="1"/>
    <s v=""/>
    <s v=""/>
    <s v="2024 - M - Humør Marathon - David Bredo nr. 1.000"/>
    <m/>
    <m/>
    <m/>
    <m/>
  </r>
  <r>
    <x v="69"/>
    <n v="1"/>
    <n v="1"/>
    <n v="0"/>
    <n v="1"/>
    <n v="0"/>
    <s v=""/>
    <n v="1"/>
    <s v=""/>
    <s v="2022 - H - Letting Run #138"/>
    <m/>
    <m/>
    <m/>
    <m/>
  </r>
  <r>
    <x v="70"/>
    <n v="0"/>
    <s v=""/>
    <n v="0"/>
    <n v="0"/>
    <n v="0"/>
    <s v=""/>
    <s v=""/>
    <s v=""/>
    <m/>
    <m/>
    <m/>
    <m/>
    <m/>
  </r>
  <r>
    <x v="71"/>
    <n v="0"/>
    <s v=""/>
    <n v="0"/>
    <n v="0"/>
    <n v="0"/>
    <s v=""/>
    <s v=""/>
    <s v=""/>
    <m/>
    <m/>
    <m/>
    <m/>
    <m/>
  </r>
  <r>
    <x v="72"/>
    <n v="1"/>
    <n v="1"/>
    <n v="0"/>
    <n v="1"/>
    <n v="0"/>
    <s v=""/>
    <n v="1"/>
    <s v=""/>
    <s v="2022 - H - Hvalsø Cannonball #38"/>
    <m/>
    <m/>
    <m/>
    <m/>
  </r>
  <r>
    <x v="73"/>
    <n v="0"/>
    <s v=""/>
    <n v="0"/>
    <n v="0"/>
    <n v="0"/>
    <s v=""/>
    <s v=""/>
    <s v=""/>
    <m/>
    <m/>
    <m/>
    <m/>
    <m/>
  </r>
  <r>
    <x v="74"/>
    <n v="1"/>
    <n v="1"/>
    <n v="1"/>
    <n v="0"/>
    <n v="0"/>
    <n v="1"/>
    <s v=""/>
    <s v=""/>
    <s v="2026 - M - Barcelona Marathon"/>
    <m/>
    <m/>
    <m/>
    <m/>
  </r>
  <r>
    <x v="75"/>
    <n v="1"/>
    <n v="1"/>
    <n v="0"/>
    <n v="1"/>
    <n v="0"/>
    <s v=""/>
    <n v="1"/>
    <s v=""/>
    <s v="2019 - H - Hvalsø Cannonball"/>
    <m/>
    <m/>
    <m/>
    <m/>
  </r>
  <r>
    <x v="76"/>
    <n v="0"/>
    <s v=""/>
    <n v="0"/>
    <n v="0"/>
    <n v="0"/>
    <s v=""/>
    <s v=""/>
    <s v=""/>
    <m/>
    <m/>
    <m/>
    <m/>
    <m/>
  </r>
  <r>
    <x v="77"/>
    <n v="0"/>
    <s v=""/>
    <n v="0"/>
    <n v="0"/>
    <n v="0"/>
    <s v=""/>
    <s v=""/>
    <s v=""/>
    <m/>
    <m/>
    <m/>
    <m/>
    <m/>
  </r>
  <r>
    <x v="78"/>
    <n v="1"/>
    <n v="1"/>
    <n v="0"/>
    <n v="1"/>
    <n v="0"/>
    <s v=""/>
    <n v="1"/>
    <s v=""/>
    <s v="2022 - H - Løve halvmarathon"/>
    <m/>
    <m/>
    <m/>
    <m/>
  </r>
  <r>
    <x v="79"/>
    <n v="0"/>
    <s v=""/>
    <n v="0"/>
    <n v="0"/>
    <n v="0"/>
    <s v=""/>
    <s v=""/>
    <s v=""/>
    <m/>
    <m/>
    <m/>
    <m/>
    <m/>
  </r>
  <r>
    <x v="80"/>
    <n v="2"/>
    <n v="1"/>
    <n v="1"/>
    <n v="1"/>
    <n v="0"/>
    <n v="1"/>
    <n v="1"/>
    <s v=""/>
    <s v="2021 - H - sh løb #10"/>
    <s v="2026 - M - Marathon Popup #85 - Glostrup"/>
    <m/>
    <m/>
    <m/>
  </r>
  <r>
    <x v="81"/>
    <n v="1"/>
    <n v="1"/>
    <n v="1"/>
    <n v="0"/>
    <n v="0"/>
    <n v="1"/>
    <s v=""/>
    <s v=""/>
    <s v="2024 - M - Kommuneserie 2024 - H - Øst - Vallensbæk"/>
    <m/>
    <m/>
    <m/>
    <m/>
  </r>
  <r>
    <x v="82"/>
    <n v="1"/>
    <n v="1"/>
    <n v="1"/>
    <n v="0"/>
    <n v="0"/>
    <n v="1"/>
    <s v=""/>
    <s v=""/>
    <s v="2024 - M - Kommuneserie 2024 - H - Øst - Albertslund"/>
    <m/>
    <m/>
    <m/>
    <m/>
  </r>
  <r>
    <x v="83"/>
    <n v="3"/>
    <n v="1"/>
    <n v="1"/>
    <n v="2"/>
    <n v="0"/>
    <n v="1"/>
    <n v="1"/>
    <s v=""/>
    <s v="2021 - H - Fredskov 2500 basic"/>
    <s v="2023 - M - Kommuneløb Øst 2023 - H - Hørsholm"/>
    <s v="2024 - H - Kommuneserie 2024 - H - Øst - Høje Taastrup"/>
    <m/>
    <m/>
  </r>
  <r>
    <x v="84"/>
    <n v="2"/>
    <n v="1"/>
    <n v="1"/>
    <n v="1"/>
    <n v="0"/>
    <n v="1"/>
    <n v="1"/>
    <s v=""/>
    <s v="2022 - H - Kommuneløb Øst - Nekselø"/>
    <s v="2023 - M - Kommuneløb Øst 2023 - H - Allerød"/>
    <m/>
    <m/>
    <m/>
  </r>
  <r>
    <x v="85"/>
    <n v="1"/>
    <n v="1"/>
    <n v="1"/>
    <n v="0"/>
    <n v="0"/>
    <n v="1"/>
    <s v=""/>
    <s v=""/>
    <s v="2023 - M - Kommuneløb Øst 2023 - H - Hillerød"/>
    <m/>
    <m/>
    <m/>
    <m/>
  </r>
  <r>
    <x v="86"/>
    <n v="2"/>
    <n v="1"/>
    <n v="0"/>
    <n v="2"/>
    <n v="0"/>
    <s v=""/>
    <n v="1"/>
    <s v=""/>
    <s v="2021 - H - Papegøjeløbet"/>
    <s v="2022 - H - TT Cannonball"/>
    <m/>
    <m/>
    <m/>
  </r>
  <r>
    <x v="87"/>
    <n v="0"/>
    <s v=""/>
    <n v="0"/>
    <n v="0"/>
    <n v="0"/>
    <s v=""/>
    <s v=""/>
    <s v=""/>
    <m/>
    <m/>
    <m/>
    <m/>
    <m/>
  </r>
  <r>
    <x v="88"/>
    <n v="1"/>
    <n v="1"/>
    <n v="0"/>
    <n v="1"/>
    <n v="0"/>
    <s v=""/>
    <n v="1"/>
    <s v=""/>
    <s v="2014 - H - VM halvmarathon Kbh"/>
    <m/>
    <m/>
    <m/>
    <m/>
  </r>
  <r>
    <x v="89"/>
    <n v="3"/>
    <n v="1"/>
    <n v="0"/>
    <n v="3"/>
    <n v="0"/>
    <s v=""/>
    <n v="1"/>
    <s v=""/>
    <s v="2019 - H - Midt i Marathon"/>
    <s v="2024 - H - Trivsel 24/7 Marathon"/>
    <s v="2025 - H - Reersø Løbet"/>
    <m/>
    <m/>
  </r>
  <r>
    <x v="90"/>
    <n v="2"/>
    <n v="1"/>
    <n v="0"/>
    <n v="2"/>
    <n v="0"/>
    <s v=""/>
    <n v="1"/>
    <s v=""/>
    <s v="2021 - H - Fredskov 2500 basic"/>
    <s v="2026 - H - K2 Marathon"/>
    <m/>
    <m/>
    <m/>
  </r>
  <r>
    <x v="91"/>
    <n v="1"/>
    <n v="1"/>
    <n v="0"/>
    <n v="1"/>
    <n v="0"/>
    <s v=""/>
    <n v="1"/>
    <s v=""/>
    <s v="2013 - H - Helvede i Nord"/>
    <m/>
    <m/>
    <m/>
    <m/>
  </r>
  <r>
    <x v="92"/>
    <n v="1"/>
    <n v="1"/>
    <n v="1"/>
    <n v="0"/>
    <n v="0"/>
    <n v="1"/>
    <s v=""/>
    <s v=""/>
    <s v="2023 - M - Troldeløbet - Vallensbæk"/>
    <m/>
    <m/>
    <m/>
    <m/>
  </r>
  <r>
    <x v="93"/>
    <n v="0"/>
    <s v=""/>
    <n v="0"/>
    <n v="0"/>
    <n v="0"/>
    <s v=""/>
    <s v=""/>
    <s v=""/>
    <m/>
    <m/>
    <m/>
    <m/>
    <m/>
  </r>
  <r>
    <x v="94"/>
    <n v="2"/>
    <n v="1"/>
    <n v="0"/>
    <n v="2"/>
    <n v="0"/>
    <s v=""/>
    <n v="1"/>
    <s v=""/>
    <s v="2021 - H - Juhldal/Bjerrede Marathon #52"/>
    <s v="2026 - H - K2 Marathon Wly v. 6.0"/>
    <m/>
    <m/>
    <m/>
  </r>
  <r>
    <x v="95"/>
    <n v="1"/>
    <n v="1"/>
    <n v="1"/>
    <n v="0"/>
    <n v="0"/>
    <n v="1"/>
    <s v=""/>
    <s v=""/>
    <s v="2026 - M -  Bilka Rooftop Rundtosseløb"/>
    <m/>
    <m/>
    <m/>
    <m/>
  </r>
  <r>
    <x v="96"/>
    <n v="0"/>
    <s v=""/>
    <n v="0"/>
    <n v="0"/>
    <n v="0"/>
    <s v=""/>
    <s v=""/>
    <s v=""/>
    <m/>
    <m/>
    <m/>
    <m/>
    <m/>
  </r>
  <r>
    <x v="97"/>
    <n v="1"/>
    <n v="1"/>
    <n v="1"/>
    <n v="0"/>
    <n v="0"/>
    <n v="1"/>
    <s v=""/>
    <s v=""/>
    <s v="2024 - M - Milano Marathon"/>
    <m/>
    <m/>
    <m/>
    <m/>
  </r>
  <r>
    <x v="98"/>
    <n v="0"/>
    <s v=""/>
    <n v="0"/>
    <n v="0"/>
    <n v="0"/>
    <s v=""/>
    <s v=""/>
    <s v=""/>
    <m/>
    <m/>
    <m/>
    <m/>
    <m/>
  </r>
  <r>
    <x v="99"/>
    <n v="1"/>
    <n v="1"/>
    <n v="0"/>
    <n v="1"/>
    <n v="0"/>
    <s v=""/>
    <n v="1"/>
    <s v=""/>
    <s v="2012 - H - Helvede i Nord"/>
    <m/>
    <m/>
    <m/>
    <m/>
  </r>
  <r>
    <x v="100"/>
    <n v="1"/>
    <n v="1"/>
    <n v="0"/>
    <n v="1"/>
    <n v="0"/>
    <s v=""/>
    <n v="1"/>
    <s v=""/>
    <s v="2016 - H - Hedeland Naturtrail"/>
    <m/>
    <m/>
    <m/>
    <m/>
  </r>
  <r>
    <x v="101"/>
    <n v="1"/>
    <n v="1"/>
    <n v="1"/>
    <n v="0"/>
    <n v="0"/>
    <n v="1"/>
    <s v=""/>
    <s v=""/>
    <s v="2026 - M - Hvalsø Cannonball #69 (Mit nr. 100)"/>
    <m/>
    <m/>
    <m/>
    <m/>
  </r>
  <r>
    <x v="102"/>
    <n v="1"/>
    <n v="1"/>
    <n v="0"/>
    <n v="1"/>
    <n v="0"/>
    <s v=""/>
    <n v="1"/>
    <s v=""/>
    <s v="2025 - H - Hvalsø Cannonball #59"/>
    <m/>
    <m/>
    <m/>
    <m/>
  </r>
  <r>
    <x v="103"/>
    <n v="2"/>
    <n v="1"/>
    <n v="0"/>
    <n v="2"/>
    <n v="0"/>
    <s v=""/>
    <n v="1"/>
    <s v=""/>
    <s v="2021 - H - Letting Run #76"/>
    <s v="2024 - H - Hvalsø Cannonball #52"/>
    <m/>
    <m/>
    <m/>
  </r>
  <r>
    <x v="104"/>
    <n v="1"/>
    <n v="1"/>
    <n v="1"/>
    <n v="0"/>
    <n v="0"/>
    <n v="1"/>
    <s v=""/>
    <s v=""/>
    <s v="2024 - M - Runden Marathon"/>
    <m/>
    <m/>
    <m/>
    <m/>
  </r>
  <r>
    <x v="105"/>
    <n v="0"/>
    <s v=""/>
    <n v="0"/>
    <n v="0"/>
    <n v="0"/>
    <s v=""/>
    <s v=""/>
    <s v=""/>
    <m/>
    <m/>
    <m/>
    <m/>
    <m/>
  </r>
  <r>
    <x v="106"/>
    <n v="0"/>
    <s v=""/>
    <n v="0"/>
    <n v="0"/>
    <n v="0"/>
    <s v=""/>
    <s v=""/>
    <s v=""/>
    <m/>
    <m/>
    <m/>
    <m/>
    <m/>
  </r>
  <r>
    <x v="107"/>
    <n v="4"/>
    <n v="1"/>
    <n v="2"/>
    <n v="2"/>
    <n v="0"/>
    <n v="1"/>
    <n v="1"/>
    <s v=""/>
    <s v="2019 - H - Asnæs Halvmarathon"/>
    <s v="2021 - H - Juhldal/Bjerrede Marathon #53"/>
    <s v="2025 - M - K2 Marathon"/>
    <s v="2026 - M - Kommuneløb Øst - Frederikssund"/>
    <m/>
  </r>
  <r>
    <x v="108"/>
    <n v="2"/>
    <n v="1"/>
    <n v="1"/>
    <n v="1"/>
    <n v="0"/>
    <n v="1"/>
    <n v="1"/>
    <s v=""/>
    <s v="2022 - H - LNBK on tour - Hedeland"/>
    <s v="2026 - M - Kommuneløb Øst - Gribskov"/>
    <m/>
    <m/>
    <m/>
  </r>
  <r>
    <x v="109"/>
    <n v="2"/>
    <n v="1"/>
    <n v="0"/>
    <n v="2"/>
    <n v="0"/>
    <s v=""/>
    <n v="1"/>
    <s v=""/>
    <s v="2021 - H - Humørmarathon #128"/>
    <s v="2026 - H - Kommuneløb Øst - Helsingør"/>
    <m/>
    <m/>
    <m/>
  </r>
  <r>
    <x v="110"/>
    <n v="1"/>
    <n v="1"/>
    <n v="0"/>
    <n v="1"/>
    <n v="0"/>
    <s v=""/>
    <n v="1"/>
    <s v=""/>
    <s v="2026 - H - SK-AL Cannonball - Den store Eg"/>
    <m/>
    <m/>
    <m/>
    <m/>
  </r>
  <r>
    <x v="111"/>
    <n v="1"/>
    <n v="1"/>
    <n v="0"/>
    <n v="1"/>
    <n v="0"/>
    <s v=""/>
    <n v="1"/>
    <s v=""/>
    <s v="2013 - H - BT Halvmarathon"/>
    <m/>
    <m/>
    <m/>
    <m/>
  </r>
  <r>
    <x v="112"/>
    <n v="2"/>
    <n v="1"/>
    <n v="0"/>
    <n v="2"/>
    <n v="0"/>
    <s v=""/>
    <n v="1"/>
    <s v=""/>
    <s v="2012 - H - BT Halvmarathon"/>
    <s v="2023 - H - Lønne Trail"/>
    <m/>
    <m/>
    <m/>
  </r>
  <r>
    <x v="113"/>
    <n v="1"/>
    <n v="1"/>
    <n v="0"/>
    <n v="1"/>
    <n v="0"/>
    <s v=""/>
    <n v="1"/>
    <s v=""/>
    <s v="2025 - H - Sørby Marathon #111"/>
    <m/>
    <m/>
    <m/>
    <m/>
  </r>
  <r>
    <x v="114"/>
    <n v="0"/>
    <s v=""/>
    <n v="0"/>
    <n v="0"/>
    <n v="0"/>
    <s v=""/>
    <s v=""/>
    <s v=""/>
    <m/>
    <m/>
    <m/>
    <m/>
    <m/>
  </r>
  <r>
    <x v="115"/>
    <n v="1"/>
    <n v="1"/>
    <n v="0"/>
    <n v="1"/>
    <n v="0"/>
    <s v=""/>
    <n v="1"/>
    <s v=""/>
    <s v="2021 - H - Vestskovløbet - Moffes marathon #8"/>
    <m/>
    <m/>
    <m/>
    <m/>
  </r>
  <r>
    <x v="116"/>
    <n v="2"/>
    <n v="1"/>
    <n v="1"/>
    <n v="1"/>
    <n v="0"/>
    <n v="1"/>
    <n v="1"/>
    <s v=""/>
    <s v="2009 - H - BT Halvmarathon"/>
    <s v="2026 - M - Haspa Hamborg Marathon"/>
    <m/>
    <m/>
    <m/>
  </r>
  <r>
    <x v="117"/>
    <n v="1"/>
    <n v="1"/>
    <n v="1"/>
    <n v="0"/>
    <n v="0"/>
    <n v="1"/>
    <s v=""/>
    <s v=""/>
    <s v="2025 - M - Marathon Popup #82 - Rødovre"/>
    <m/>
    <m/>
    <m/>
    <m/>
  </r>
  <r>
    <x v="118"/>
    <n v="0"/>
    <s v=""/>
    <n v="0"/>
    <n v="0"/>
    <n v="0"/>
    <s v=""/>
    <s v=""/>
    <s v=""/>
    <m/>
    <m/>
    <m/>
    <m/>
    <m/>
  </r>
  <r>
    <x v="119"/>
    <n v="1"/>
    <n v="1"/>
    <n v="0"/>
    <n v="1"/>
    <n v="0"/>
    <s v=""/>
    <n v="1"/>
    <s v=""/>
    <s v="2023 - H - Stribe marathon"/>
    <m/>
    <m/>
    <m/>
    <m/>
  </r>
  <r>
    <x v="120"/>
    <n v="1"/>
    <n v="1"/>
    <n v="0"/>
    <n v="1"/>
    <n v="0"/>
    <s v=""/>
    <n v="1"/>
    <s v=""/>
    <s v="2021 - H - Løve Halvmarathon"/>
    <m/>
    <m/>
    <m/>
    <m/>
  </r>
  <r>
    <x v="121"/>
    <n v="1"/>
    <n v="1"/>
    <n v="0"/>
    <n v="1"/>
    <n v="0"/>
    <s v=""/>
    <n v="1"/>
    <s v=""/>
    <s v="2025 - H - Bjergbakke Marathon"/>
    <m/>
    <m/>
    <m/>
    <m/>
  </r>
  <r>
    <x v="122"/>
    <n v="0"/>
    <s v=""/>
    <n v="0"/>
    <n v="0"/>
    <n v="0"/>
    <s v=""/>
    <s v=""/>
    <s v=""/>
    <m/>
    <m/>
    <m/>
    <m/>
    <m/>
  </r>
  <r>
    <x v="123"/>
    <n v="0"/>
    <s v=""/>
    <n v="0"/>
    <n v="0"/>
    <n v="0"/>
    <s v=""/>
    <s v=""/>
    <s v=""/>
    <m/>
    <m/>
    <m/>
    <m/>
    <m/>
  </r>
  <r>
    <x v="124"/>
    <n v="1"/>
    <n v="1"/>
    <n v="0"/>
    <n v="1"/>
    <n v="0"/>
    <s v=""/>
    <n v="1"/>
    <s v=""/>
    <s v="2019 - H - Midt i Marathon"/>
    <m/>
    <m/>
    <m/>
    <m/>
  </r>
  <r>
    <x v="125"/>
    <n v="2"/>
    <n v="1"/>
    <n v="1"/>
    <n v="1"/>
    <n v="0"/>
    <n v="1"/>
    <n v="1"/>
    <s v=""/>
    <s v="2023 - H - Roskilde marathon"/>
    <s v="2024 - M - Copenhagen Marathon"/>
    <m/>
    <m/>
    <m/>
  </r>
  <r>
    <x v="126"/>
    <n v="1"/>
    <n v="1"/>
    <n v="0"/>
    <n v="1"/>
    <n v="0"/>
    <s v=""/>
    <n v="1"/>
    <s v=""/>
    <s v="2017 - H - Lillebælt Halvmarathon"/>
    <m/>
    <m/>
    <m/>
    <m/>
  </r>
  <r>
    <x v="127"/>
    <n v="1"/>
    <n v="1"/>
    <n v="0"/>
    <n v="1"/>
    <n v="0"/>
    <s v=""/>
    <n v="1"/>
    <s v=""/>
    <s v="2022 - H - Lettingrun # Sølvbryllup"/>
    <m/>
    <m/>
    <m/>
    <m/>
  </r>
  <r>
    <x v="128"/>
    <n v="1"/>
    <n v="1"/>
    <n v="0"/>
    <n v="1"/>
    <n v="0"/>
    <s v=""/>
    <n v="1"/>
    <s v=""/>
    <s v="2021 - H - 28KD Davidløbet"/>
    <m/>
    <m/>
    <m/>
    <m/>
  </r>
  <r>
    <x v="129"/>
    <n v="1"/>
    <n v="1"/>
    <n v="0"/>
    <n v="1"/>
    <n v="0"/>
    <s v=""/>
    <n v="1"/>
    <s v=""/>
    <s v="2026 - H - Hedeland Cannonball #4"/>
    <m/>
    <m/>
    <m/>
    <m/>
  </r>
  <r>
    <x v="130"/>
    <n v="1"/>
    <n v="1"/>
    <n v="1"/>
    <n v="0"/>
    <n v="0"/>
    <n v="1"/>
    <s v=""/>
    <s v=""/>
    <s v="2026 - M - Copenhagen Marathon"/>
    <m/>
    <m/>
    <m/>
    <m/>
  </r>
  <r>
    <x v="131"/>
    <n v="1"/>
    <n v="1"/>
    <n v="1"/>
    <n v="0"/>
    <n v="0"/>
    <n v="1"/>
    <s v=""/>
    <s v=""/>
    <s v="2025 - M - Copenhagen Marathon"/>
    <m/>
    <m/>
    <m/>
    <m/>
  </r>
  <r>
    <x v="132"/>
    <n v="1"/>
    <n v="1"/>
    <n v="0"/>
    <n v="1"/>
    <n v="0"/>
    <s v=""/>
    <n v="1"/>
    <s v=""/>
    <s v="2020 - H - Løve Halvmarathon #172"/>
    <m/>
    <m/>
    <m/>
    <m/>
  </r>
  <r>
    <x v="133"/>
    <n v="1"/>
    <n v="1"/>
    <n v="0"/>
    <n v="1"/>
    <n v="0"/>
    <s v=""/>
    <n v="1"/>
    <s v=""/>
    <s v="2021 - H - Skodsborg Marathon - LNBK on tour"/>
    <m/>
    <m/>
    <m/>
    <m/>
  </r>
  <r>
    <x v="134"/>
    <n v="2"/>
    <n v="1"/>
    <n v="1"/>
    <n v="1"/>
    <n v="0"/>
    <n v="1"/>
    <n v="1"/>
    <s v=""/>
    <s v="2023 - M - Copenhagen Marathon"/>
    <s v="2026 - H - Motion Skarresø - Danmarks smukkeste løb"/>
    <m/>
    <m/>
    <m/>
  </r>
  <r>
    <x v="135"/>
    <n v="1"/>
    <n v="1"/>
    <n v="1"/>
    <n v="0"/>
    <n v="0"/>
    <n v="1"/>
    <s v=""/>
    <s v=""/>
    <s v="2022 - M - Copenhagen Marathon"/>
    <m/>
    <m/>
    <m/>
    <m/>
  </r>
  <r>
    <x v="136"/>
    <n v="2"/>
    <n v="1"/>
    <n v="0"/>
    <n v="2"/>
    <n v="0"/>
    <s v=""/>
    <n v="1"/>
    <s v=""/>
    <s v="2020 - H - Løve Halvmarathon #173"/>
    <s v="2023 - H - Uptown Cannonball"/>
    <m/>
    <m/>
    <m/>
  </r>
  <r>
    <x v="137"/>
    <n v="2"/>
    <n v="1"/>
    <n v="1"/>
    <n v="1"/>
    <n v="0"/>
    <n v="1"/>
    <n v="1"/>
    <s v=""/>
    <s v="2023 - H - Farsø Runden"/>
    <s v="2026 - M - Beer Lovers Marathon"/>
    <m/>
    <m/>
    <m/>
  </r>
  <r>
    <x v="138"/>
    <n v="2"/>
    <n v="1"/>
    <n v="0"/>
    <n v="2"/>
    <n v="0"/>
    <s v=""/>
    <n v="1"/>
    <s v=""/>
    <s v="2023 - H - Kalkmineløbet"/>
    <s v="2025 - H - KvickRun - Det lille Broløb"/>
    <m/>
    <m/>
    <m/>
  </r>
  <r>
    <x v="139"/>
    <n v="1"/>
    <n v="1"/>
    <n v="1"/>
    <n v="0"/>
    <n v="0"/>
    <n v="1"/>
    <s v=""/>
    <s v=""/>
    <s v="2013 - M - Copenhagen Marathon"/>
    <m/>
    <m/>
    <m/>
    <m/>
  </r>
  <r>
    <x v="140"/>
    <n v="3"/>
    <n v="1"/>
    <n v="2"/>
    <n v="1"/>
    <n v="0"/>
    <n v="1"/>
    <n v="1"/>
    <s v=""/>
    <s v="2023 - H - Juelsminde løb"/>
    <s v="2009 - M - Copenhagen Marathon"/>
    <s v="2012 - M - Copenhagen Marathon"/>
    <m/>
    <m/>
  </r>
  <r>
    <x v="141"/>
    <n v="3"/>
    <n v="1"/>
    <n v="0"/>
    <n v="3"/>
    <n v="0"/>
    <s v=""/>
    <n v="1"/>
    <s v=""/>
    <s v="2020 - H - Letting Run #2"/>
    <s v="2022 - H - Knuthenborg Safaripark"/>
    <s v="2023 - H - De Tre Toppe"/>
    <m/>
    <m/>
  </r>
  <r>
    <x v="142"/>
    <n v="1"/>
    <n v="1"/>
    <n v="1"/>
    <n v="0"/>
    <n v="0"/>
    <n v="1"/>
    <s v=""/>
    <s v=""/>
    <s v="2016 - M - Copenhagen Marathon"/>
    <m/>
    <m/>
    <m/>
    <m/>
  </r>
  <r>
    <x v="143"/>
    <n v="2"/>
    <n v="1"/>
    <n v="0"/>
    <n v="2"/>
    <n v="0"/>
    <s v=""/>
    <n v="1"/>
    <s v=""/>
    <s v="2020 - H - Løve Halvmarathon #176"/>
    <s v="2021 - H - Kunstløbet - Moffes marathon #9"/>
    <m/>
    <m/>
    <m/>
  </r>
  <r>
    <x v="144"/>
    <n v="1"/>
    <n v="1"/>
    <n v="0"/>
    <n v="1"/>
    <n v="0"/>
    <s v=""/>
    <n v="1"/>
    <s v=""/>
    <s v="2025 - H - Hvalsø Cannonball - Sagnlandet 2025"/>
    <m/>
    <m/>
    <m/>
    <m/>
  </r>
  <r>
    <x v="145"/>
    <n v="1"/>
    <n v="1"/>
    <n v="0"/>
    <n v="1"/>
    <n v="0"/>
    <s v=""/>
    <n v="1"/>
    <s v=""/>
    <s v="2019 - H - Benløse Marathon"/>
    <m/>
    <m/>
    <m/>
    <m/>
  </r>
  <r>
    <x v="146"/>
    <n v="0"/>
    <s v=""/>
    <n v="0"/>
    <n v="0"/>
    <n v="0"/>
    <s v=""/>
    <s v=""/>
    <s v=""/>
    <m/>
    <m/>
    <m/>
    <m/>
    <m/>
  </r>
  <r>
    <x v="147"/>
    <n v="0"/>
    <s v=""/>
    <n v="0"/>
    <n v="0"/>
    <n v="0"/>
    <s v=""/>
    <s v=""/>
    <s v=""/>
    <m/>
    <m/>
    <m/>
    <m/>
    <m/>
  </r>
  <r>
    <x v="148"/>
    <n v="2"/>
    <n v="1"/>
    <n v="0"/>
    <n v="2"/>
    <n v="0"/>
    <s v=""/>
    <n v="1"/>
    <s v=""/>
    <s v="2011 - H - Broløbet - Storebælt"/>
    <s v="2023 - H - Hvalsø Cannonball On Tour - Sagnlandet"/>
    <m/>
    <m/>
    <m/>
  </r>
  <r>
    <x v="149"/>
    <n v="3"/>
    <n v="1"/>
    <n v="1"/>
    <n v="2"/>
    <n v="0"/>
    <n v="1"/>
    <n v="1"/>
    <s v=""/>
    <s v="2020 - H - Christiansminde Corona Cannonball 2"/>
    <s v="2022 - H - Moffes Marathon - Brøndby Stadion"/>
    <s v="2025 - M - Kalkmineløbet 2025"/>
    <m/>
    <m/>
  </r>
  <r>
    <x v="150"/>
    <n v="1"/>
    <n v="1"/>
    <n v="0"/>
    <n v="1"/>
    <n v="0"/>
    <s v=""/>
    <n v="1"/>
    <s v=""/>
    <s v="2021 - H - Marathon PopUp - Gentofte"/>
    <m/>
    <m/>
    <m/>
    <m/>
  </r>
  <r>
    <x v="151"/>
    <n v="1"/>
    <n v="1"/>
    <n v="0"/>
    <n v="1"/>
    <n v="0"/>
    <s v=""/>
    <n v="1"/>
    <s v=""/>
    <s v="2025 - H - Papegøjeløbet #38"/>
    <m/>
    <m/>
    <m/>
    <m/>
  </r>
  <r>
    <x v="152"/>
    <n v="1"/>
    <n v="1"/>
    <n v="0"/>
    <n v="1"/>
    <n v="0"/>
    <s v=""/>
    <n v="1"/>
    <s v=""/>
    <s v="2019 - H - Hvalsø Cannonball"/>
    <m/>
    <m/>
    <m/>
    <m/>
  </r>
  <r>
    <x v="153"/>
    <n v="0"/>
    <s v=""/>
    <n v="0"/>
    <n v="0"/>
    <n v="0"/>
    <s v=""/>
    <s v=""/>
    <s v=""/>
    <m/>
    <m/>
    <m/>
    <m/>
    <m/>
  </r>
  <r>
    <x v="154"/>
    <n v="0"/>
    <s v=""/>
    <n v="0"/>
    <n v="0"/>
    <n v="0"/>
    <s v=""/>
    <s v=""/>
    <s v=""/>
    <m/>
    <m/>
    <m/>
    <m/>
    <m/>
  </r>
  <r>
    <x v="155"/>
    <n v="2"/>
    <n v="1"/>
    <n v="0"/>
    <n v="2"/>
    <n v="0"/>
    <s v=""/>
    <n v="1"/>
    <s v=""/>
    <s v="2022 - H - Løb på godset"/>
    <s v="2023 - H - Kolstrup Gods Haderslev Kommuneløb"/>
    <m/>
    <m/>
    <m/>
  </r>
  <r>
    <x v="156"/>
    <n v="2"/>
    <n v="1"/>
    <n v="0"/>
    <n v="2"/>
    <n v="0"/>
    <s v=""/>
    <n v="1"/>
    <s v=""/>
    <s v="2020 - H - Letting Run #5"/>
    <s v="2023 - H - Hvalsø Cannonball On Tour - Mors"/>
    <m/>
    <m/>
    <m/>
  </r>
  <r>
    <x v="157"/>
    <n v="1"/>
    <n v="1"/>
    <n v="0"/>
    <n v="1"/>
    <n v="0"/>
    <s v=""/>
    <n v="1"/>
    <s v=""/>
    <s v="2023 - H - RC Pop-Up - Jørgens Træ"/>
    <m/>
    <m/>
    <m/>
    <m/>
  </r>
  <r>
    <x v="158"/>
    <n v="1"/>
    <n v="1"/>
    <n v="0"/>
    <n v="1"/>
    <n v="0"/>
    <s v=""/>
    <n v="1"/>
    <s v=""/>
    <s v="2026 - H - Storstrømmens Broløb"/>
    <m/>
    <m/>
    <m/>
    <m/>
  </r>
  <r>
    <x v="159"/>
    <n v="3"/>
    <n v="1"/>
    <n v="0"/>
    <n v="3"/>
    <n v="0"/>
    <s v=""/>
    <n v="1"/>
    <s v=""/>
    <s v="2019 - H - Happymarathon #9"/>
    <s v="2024 - H - Sørby Marathon On Tour - Midt I Marathon Sorø"/>
    <s v="2025 - H - Anneberg Marathon"/>
    <m/>
    <m/>
  </r>
  <r>
    <x v="160"/>
    <n v="1"/>
    <n v="1"/>
    <n v="0"/>
    <n v="1"/>
    <n v="0"/>
    <s v=""/>
    <n v="1"/>
    <s v=""/>
    <s v="2020 - H - Tosseløb Cannonball #65"/>
    <m/>
    <m/>
    <m/>
    <m/>
  </r>
  <r>
    <x v="161"/>
    <n v="2"/>
    <n v="1"/>
    <n v="0"/>
    <n v="2"/>
    <n v="0"/>
    <s v=""/>
    <n v="1"/>
    <s v=""/>
    <s v="2019 - H - Skarresøløbet"/>
    <s v="2023 - H - Broløbet Storebælt 2023"/>
    <m/>
    <m/>
    <m/>
  </r>
  <r>
    <x v="162"/>
    <n v="0"/>
    <s v=""/>
    <n v="0"/>
    <n v="0"/>
    <n v="0"/>
    <s v=""/>
    <s v=""/>
    <s v=""/>
    <m/>
    <m/>
    <m/>
    <m/>
    <m/>
  </r>
  <r>
    <x v="163"/>
    <n v="1"/>
    <n v="1"/>
    <n v="0"/>
    <n v="1"/>
    <n v="0"/>
    <s v=""/>
    <n v="1"/>
    <s v=""/>
    <s v="2010 - H - Broløbet Øresund"/>
    <m/>
    <m/>
    <m/>
    <m/>
  </r>
  <r>
    <x v="164"/>
    <n v="2"/>
    <n v="1"/>
    <n v="0"/>
    <n v="2"/>
    <n v="0"/>
    <s v=""/>
    <n v="1"/>
    <s v=""/>
    <s v="2020 - H - Hvalsø Cannonball #19"/>
    <s v="2020 - H - Hvalsø Cannonball #20"/>
    <m/>
    <m/>
    <m/>
  </r>
  <r>
    <x v="165"/>
    <n v="2"/>
    <n v="1"/>
    <n v="1"/>
    <n v="1"/>
    <n v="0"/>
    <n v="1"/>
    <n v="1"/>
    <s v=""/>
    <s v="2025 - H - Hvalsø Cannonball #61"/>
    <s v="2026 - M - Eventyrkvarterets marathon #7"/>
    <m/>
    <m/>
    <m/>
  </r>
  <r>
    <x v="166"/>
    <n v="1"/>
    <n v="1"/>
    <n v="0"/>
    <n v="1"/>
    <n v="0"/>
    <s v=""/>
    <n v="1"/>
    <s v=""/>
    <s v="2025 - H - Broløbet Øresund"/>
    <m/>
    <m/>
    <m/>
    <m/>
  </r>
  <r>
    <x v="167"/>
    <n v="0"/>
    <s v=""/>
    <n v="0"/>
    <n v="0"/>
    <n v="0"/>
    <s v=""/>
    <s v=""/>
    <s v=""/>
    <m/>
    <m/>
    <m/>
    <m/>
    <m/>
  </r>
  <r>
    <x v="168"/>
    <n v="0"/>
    <s v=""/>
    <n v="0"/>
    <n v="0"/>
    <n v="0"/>
    <s v=""/>
    <s v=""/>
    <s v=""/>
    <m/>
    <m/>
    <m/>
    <m/>
    <m/>
  </r>
  <r>
    <x v="169"/>
    <n v="0"/>
    <s v=""/>
    <n v="0"/>
    <n v="0"/>
    <n v="0"/>
    <s v=""/>
    <s v=""/>
    <s v=""/>
    <m/>
    <m/>
    <m/>
    <m/>
    <m/>
  </r>
  <r>
    <x v="170"/>
    <n v="1"/>
    <n v="1"/>
    <n v="0"/>
    <n v="1"/>
    <n v="0"/>
    <s v=""/>
    <n v="1"/>
    <s v=""/>
    <s v="2022 - H - Trivsel 24syv Marathon"/>
    <m/>
    <m/>
    <m/>
    <m/>
  </r>
  <r>
    <x v="171"/>
    <n v="1"/>
    <n v="1"/>
    <n v="0"/>
    <n v="1"/>
    <n v="0"/>
    <s v=""/>
    <n v="1"/>
    <s v=""/>
    <s v="2020 - H - NSEJ Løb #5"/>
    <m/>
    <m/>
    <m/>
    <m/>
  </r>
  <r>
    <x v="172"/>
    <n v="2"/>
    <n v="1"/>
    <n v="1"/>
    <n v="1"/>
    <n v="0"/>
    <n v="1"/>
    <n v="1"/>
    <s v=""/>
    <s v="2025 - M - Flådeegene Marathon"/>
    <s v="2026 - H - Marathon PopUp #88"/>
    <m/>
    <m/>
    <m/>
  </r>
  <r>
    <x v="173"/>
    <n v="1"/>
    <n v="1"/>
    <n v="1"/>
    <n v="0"/>
    <n v="0"/>
    <n v="1"/>
    <s v=""/>
    <s v=""/>
    <s v="2025 - M - Marathon Popup #83 - Ishøj"/>
    <m/>
    <m/>
    <m/>
    <m/>
  </r>
  <r>
    <x v="174"/>
    <n v="1"/>
    <n v="1"/>
    <n v="0"/>
    <n v="0"/>
    <n v="1"/>
    <s v=""/>
    <s v=""/>
    <n v="1"/>
    <s v="2023 - A - Coast2Coast 50 km"/>
    <m/>
    <m/>
    <m/>
    <m/>
  </r>
  <r>
    <x v="175"/>
    <n v="0"/>
    <s v=""/>
    <n v="0"/>
    <n v="0"/>
    <n v="0"/>
    <s v=""/>
    <s v=""/>
    <s v=""/>
    <m/>
    <m/>
    <m/>
    <m/>
    <m/>
  </r>
  <r>
    <x v="176"/>
    <n v="1"/>
    <n v="1"/>
    <n v="0"/>
    <n v="1"/>
    <n v="0"/>
    <s v=""/>
    <n v="1"/>
    <s v=""/>
    <s v="2023 - H - SH LØB - Gribskov"/>
    <m/>
    <m/>
    <m/>
    <m/>
  </r>
  <r>
    <x v="177"/>
    <n v="1"/>
    <n v="1"/>
    <n v="1"/>
    <n v="0"/>
    <n v="0"/>
    <n v="1"/>
    <s v=""/>
    <s v=""/>
    <s v="2022 - M - Humør Marathon"/>
    <m/>
    <m/>
    <m/>
    <m/>
  </r>
  <r>
    <x v="178"/>
    <n v="1"/>
    <n v="1"/>
    <n v="0"/>
    <n v="1"/>
    <n v="0"/>
    <s v=""/>
    <n v="1"/>
    <s v=""/>
    <s v="2019 - H - Ådalsløbet"/>
    <m/>
    <m/>
    <m/>
    <m/>
  </r>
  <r>
    <x v="179"/>
    <n v="2"/>
    <n v="1"/>
    <n v="1"/>
    <n v="1"/>
    <n v="0"/>
    <n v="1"/>
    <n v="1"/>
    <s v=""/>
    <s v="2025 - M - Sørby Marathon"/>
    <s v="2026 - H - Spæn Cannonball - Tuelsø Rundt"/>
    <m/>
    <m/>
    <m/>
  </r>
  <r>
    <x v="180"/>
    <n v="0"/>
    <s v=""/>
    <n v="0"/>
    <n v="0"/>
    <n v="0"/>
    <s v=""/>
    <s v=""/>
    <s v=""/>
    <m/>
    <m/>
    <m/>
    <m/>
    <m/>
  </r>
  <r>
    <x v="181"/>
    <n v="0"/>
    <s v=""/>
    <n v="0"/>
    <n v="0"/>
    <n v="0"/>
    <s v=""/>
    <s v=""/>
    <s v=""/>
    <m/>
    <m/>
    <m/>
    <m/>
    <m/>
  </r>
  <r>
    <x v="182"/>
    <n v="0"/>
    <s v=""/>
    <n v="0"/>
    <n v="0"/>
    <n v="0"/>
    <s v=""/>
    <s v=""/>
    <s v=""/>
    <m/>
    <m/>
    <m/>
    <m/>
    <m/>
  </r>
  <r>
    <x v="183"/>
    <n v="3"/>
    <n v="1"/>
    <n v="2"/>
    <n v="1"/>
    <n v="0"/>
    <n v="1"/>
    <n v="1"/>
    <s v=""/>
    <s v="2020 - H - Kanonkugle Marathon #216"/>
    <s v="2023 - M - K2 nr. 100"/>
    <s v="2026 - M - Regionsløb - Dag 2 - Ikast-Brande"/>
    <m/>
    <m/>
  </r>
  <r>
    <x v="184"/>
    <n v="2"/>
    <n v="1"/>
    <n v="1"/>
    <n v="1"/>
    <n v="0"/>
    <n v="1"/>
    <n v="1"/>
    <s v=""/>
    <s v="2022 - H - Skinnermarathon #165"/>
    <s v="2026 - M - Regionsløb - Dag 3 - Esbjerg"/>
    <m/>
    <m/>
    <m/>
  </r>
  <r>
    <x v="185"/>
    <n v="4"/>
    <n v="1"/>
    <n v="1"/>
    <n v="3"/>
    <n v="0"/>
    <n v="1"/>
    <n v="1"/>
    <s v=""/>
    <s v="2009 - H - DGI Landsstævneløbet 2009"/>
    <s v="2020 - H - Juhldal/Bjerrede Marathon #28"/>
    <s v="2025 - H - Ø-Marathon"/>
    <s v="2026 - M - Regionsløb - Dag 4 - Næstved"/>
    <m/>
  </r>
  <r>
    <x v="186"/>
    <n v="1"/>
    <n v="1"/>
    <n v="1"/>
    <n v="0"/>
    <n v="0"/>
    <n v="1"/>
    <s v=""/>
    <s v=""/>
    <s v="2023 - M - Regionsløb 2023 - Dag 1"/>
    <m/>
    <m/>
    <m/>
    <m/>
  </r>
  <r>
    <x v="187"/>
    <n v="1"/>
    <n v="1"/>
    <n v="1"/>
    <n v="0"/>
    <n v="0"/>
    <n v="1"/>
    <s v=""/>
    <s v=""/>
    <s v="2024 - M - Øhavssti Marathon Etape 4"/>
    <m/>
    <m/>
    <m/>
    <m/>
  </r>
  <r>
    <x v="188"/>
    <n v="2"/>
    <n v="1"/>
    <n v="1"/>
    <n v="1"/>
    <n v="0"/>
    <n v="1"/>
    <n v="1"/>
    <s v=""/>
    <s v="2021 - H - Regionsløb 2021 #1 - Rold Skov"/>
    <s v="2023 - M - Regionsløb 2023 - dag 3"/>
    <m/>
    <m/>
    <m/>
  </r>
  <r>
    <x v="189"/>
    <n v="3"/>
    <n v="1"/>
    <n v="1"/>
    <n v="2"/>
    <n v="0"/>
    <n v="1"/>
    <n v="1"/>
    <s v=""/>
    <s v="2020 - H - Regionsløb Nordjylland"/>
    <s v="2021 - H - Regionsløb 2021 #2 - Kølkær"/>
    <s v="2023 - M - Regionsløb 2023 - dag 4"/>
    <m/>
    <m/>
  </r>
  <r>
    <x v="190"/>
    <n v="5"/>
    <n v="1"/>
    <n v="1"/>
    <n v="4"/>
    <n v="0"/>
    <n v="1"/>
    <n v="1"/>
    <s v=""/>
    <s v="2020 - H - Regionsløb Midtjylland"/>
    <s v="2021 - H - Regionsløb 2021 #3"/>
    <s v="2022 - H - 3600 Marathon - Løb med en Kent"/>
    <s v="2023 - H - Regionsløb 2023 - dag 5"/>
    <s v="2025 - M - Regionsløb 2025 - dag 1"/>
  </r>
  <r>
    <x v="191"/>
    <n v="3"/>
    <n v="1"/>
    <n v="1"/>
    <n v="2"/>
    <n v="0"/>
    <n v="1"/>
    <n v="1"/>
    <s v=""/>
    <s v="2020 - H - Regionsløb Sønderjylland"/>
    <s v="2021 - H - Regionsløb 2021 #4"/>
    <s v="2025 - M - Regionsløb 2025 - dag 2"/>
    <m/>
    <m/>
  </r>
  <r>
    <x v="192"/>
    <n v="3"/>
    <n v="1"/>
    <n v="1"/>
    <n v="2"/>
    <n v="0"/>
    <n v="1"/>
    <n v="1"/>
    <s v=""/>
    <s v="2020 - H - Regionsløb Midtsjælland"/>
    <s v="2021 - H - Regionsløb 2021 #5"/>
    <s v="2025 - M - Regionsløb 2025 - dag 3"/>
    <m/>
    <m/>
  </r>
  <r>
    <x v="193"/>
    <n v="2"/>
    <n v="1"/>
    <n v="1"/>
    <n v="1"/>
    <n v="0"/>
    <n v="1"/>
    <n v="1"/>
    <s v=""/>
    <s v="2020 - H - Regionsløb Hovedstaden"/>
    <s v="2025 - M - Regionsløb 2025 - dag 4"/>
    <m/>
    <m/>
    <m/>
  </r>
  <r>
    <x v="194"/>
    <n v="3"/>
    <n v="1"/>
    <n v="1"/>
    <n v="2"/>
    <n v="0"/>
    <n v="1"/>
    <n v="1"/>
    <s v=""/>
    <s v="2019 - H - Marathon Danmark - Regionsløb Lejre"/>
    <s v="2022 - H - Regionsløb 2022 - Dag 1"/>
    <s v="2025 - M - Regionsløb 2025 - dag 5"/>
    <m/>
    <m/>
  </r>
  <r>
    <x v="195"/>
    <n v="2"/>
    <n v="1"/>
    <n v="0"/>
    <n v="2"/>
    <n v="0"/>
    <s v=""/>
    <n v="1"/>
    <s v=""/>
    <s v="2019 - H - Skinnermarathon"/>
    <s v="2022 - H - Regionsløb 2022 - Dag 2"/>
    <m/>
    <m/>
    <m/>
  </r>
  <r>
    <x v="196"/>
    <n v="3"/>
    <n v="1"/>
    <n v="0"/>
    <n v="3"/>
    <n v="0"/>
    <s v=""/>
    <n v="1"/>
    <s v=""/>
    <s v="2019 - H - Fredskov Happy Basic #5"/>
    <s v="2020 - H - Kirke Syv Marathon #3"/>
    <s v="2022 - H - Regionsløb 2022 - Dag 3"/>
    <m/>
    <m/>
  </r>
  <r>
    <x v="197"/>
    <n v="3"/>
    <n v="1"/>
    <n v="1"/>
    <n v="2"/>
    <n v="0"/>
    <n v="1"/>
    <n v="1"/>
    <s v=""/>
    <s v="2019 - H - Tosseløb Basic #19"/>
    <s v="2022 - M - Regionsløb 2022 - Dag 4"/>
    <s v="2025 - H - Hvalsø Cannonball #62"/>
    <m/>
    <m/>
  </r>
  <r>
    <x v="198"/>
    <n v="3"/>
    <n v="1"/>
    <n v="0"/>
    <n v="3"/>
    <n v="0"/>
    <s v=""/>
    <n v="1"/>
    <s v=""/>
    <s v="2019 - H - Ådalsløbet"/>
    <s v="2021 - H - PE Marathon"/>
    <s v="2022 - H - Regionsløb 2022 - Dag 5"/>
    <m/>
    <m/>
  </r>
  <r>
    <x v="199"/>
    <n v="0"/>
    <s v=""/>
    <n v="0"/>
    <n v="0"/>
    <n v="0"/>
    <s v=""/>
    <s v=""/>
    <s v=""/>
    <m/>
    <m/>
    <m/>
    <m/>
    <m/>
  </r>
  <r>
    <x v="200"/>
    <n v="0"/>
    <s v=""/>
    <n v="0"/>
    <n v="0"/>
    <n v="0"/>
    <s v=""/>
    <s v=""/>
    <s v=""/>
    <m/>
    <m/>
    <m/>
    <m/>
    <m/>
  </r>
  <r>
    <x v="201"/>
    <n v="3"/>
    <n v="1"/>
    <n v="1"/>
    <n v="2"/>
    <n v="0"/>
    <n v="1"/>
    <n v="1"/>
    <s v=""/>
    <s v="2019 - H - Skinnermarathon"/>
    <s v="2024 - M - Skinnermarathon"/>
    <s v="2025 - H - Løb i lejet"/>
    <m/>
    <m/>
  </r>
  <r>
    <x v="202"/>
    <n v="0"/>
    <s v=""/>
    <n v="0"/>
    <n v="0"/>
    <n v="0"/>
    <s v=""/>
    <s v=""/>
    <s v=""/>
    <m/>
    <m/>
    <m/>
    <m/>
    <m/>
  </r>
  <r>
    <x v="203"/>
    <n v="0"/>
    <s v=""/>
    <n v="0"/>
    <n v="0"/>
    <n v="0"/>
    <s v=""/>
    <s v=""/>
    <s v=""/>
    <m/>
    <m/>
    <m/>
    <m/>
    <m/>
  </r>
  <r>
    <x v="204"/>
    <n v="2"/>
    <n v="1"/>
    <n v="0"/>
    <n v="2"/>
    <n v="0"/>
    <s v=""/>
    <n v="1"/>
    <s v=""/>
    <s v="2019 - H - Tosseløb Basic #20"/>
    <s v="2021 - H - Bornholms Cannonball"/>
    <m/>
    <m/>
    <m/>
  </r>
  <r>
    <x v="205"/>
    <n v="0"/>
    <s v=""/>
    <n v="0"/>
    <n v="0"/>
    <n v="0"/>
    <s v=""/>
    <s v=""/>
    <s v=""/>
    <m/>
    <m/>
    <m/>
    <m/>
    <m/>
  </r>
  <r>
    <x v="206"/>
    <n v="0"/>
    <s v=""/>
    <n v="0"/>
    <n v="0"/>
    <n v="0"/>
    <s v=""/>
    <s v=""/>
    <s v=""/>
    <m/>
    <m/>
    <m/>
    <m/>
    <m/>
  </r>
  <r>
    <x v="207"/>
    <n v="0"/>
    <s v=""/>
    <n v="0"/>
    <n v="0"/>
    <n v="0"/>
    <s v=""/>
    <s v=""/>
    <s v=""/>
    <m/>
    <m/>
    <m/>
    <m/>
    <m/>
  </r>
  <r>
    <x v="208"/>
    <n v="0"/>
    <s v=""/>
    <n v="0"/>
    <n v="0"/>
    <n v="0"/>
    <s v=""/>
    <s v=""/>
    <s v=""/>
    <m/>
    <m/>
    <m/>
    <m/>
    <m/>
  </r>
  <r>
    <x v="209"/>
    <n v="1"/>
    <n v="1"/>
    <n v="1"/>
    <n v="0"/>
    <n v="0"/>
    <n v="1"/>
    <s v=""/>
    <s v=""/>
    <s v="2024 - M - Stribe Marathon #51"/>
    <m/>
    <m/>
    <m/>
    <m/>
  </r>
  <r>
    <x v="210"/>
    <n v="0"/>
    <s v=""/>
    <n v="0"/>
    <n v="0"/>
    <n v="0"/>
    <s v=""/>
    <s v=""/>
    <s v=""/>
    <m/>
    <m/>
    <m/>
    <m/>
    <m/>
  </r>
  <r>
    <x v="211"/>
    <n v="2"/>
    <n v="1"/>
    <n v="2"/>
    <n v="0"/>
    <n v="0"/>
    <n v="1"/>
    <s v=""/>
    <s v=""/>
    <s v="2022 - M - Letting Run #166"/>
    <s v="2023 - M - Karise Marathon"/>
    <m/>
    <m/>
    <m/>
  </r>
  <r>
    <x v="212"/>
    <n v="1"/>
    <n v="1"/>
    <n v="0"/>
    <n v="1"/>
    <n v="0"/>
    <s v=""/>
    <n v="1"/>
    <s v=""/>
    <s v="2023 - H - Hvalsø Cannonball #45"/>
    <m/>
    <m/>
    <m/>
    <m/>
  </r>
  <r>
    <x v="213"/>
    <n v="1"/>
    <n v="1"/>
    <n v="0"/>
    <n v="1"/>
    <n v="0"/>
    <s v=""/>
    <n v="1"/>
    <s v=""/>
    <s v="2020 - H - Løve Halvmarathon &quot;On tour Himmelev&quot; #192"/>
    <m/>
    <m/>
    <m/>
    <m/>
  </r>
  <r>
    <x v="214"/>
    <n v="0"/>
    <s v=""/>
    <n v="0"/>
    <n v="0"/>
    <n v="0"/>
    <s v=""/>
    <s v=""/>
    <s v=""/>
    <m/>
    <m/>
    <m/>
    <m/>
    <m/>
  </r>
  <r>
    <x v="215"/>
    <n v="0"/>
    <s v=""/>
    <n v="0"/>
    <n v="0"/>
    <n v="0"/>
    <s v=""/>
    <s v=""/>
    <s v=""/>
    <m/>
    <m/>
    <m/>
    <m/>
    <m/>
  </r>
  <r>
    <x v="216"/>
    <n v="0"/>
    <s v=""/>
    <n v="0"/>
    <n v="0"/>
    <n v="0"/>
    <s v=""/>
    <s v=""/>
    <s v=""/>
    <m/>
    <m/>
    <m/>
    <m/>
    <m/>
  </r>
  <r>
    <x v="217"/>
    <n v="1"/>
    <n v="1"/>
    <n v="0"/>
    <n v="1"/>
    <n v="0"/>
    <s v=""/>
    <n v="1"/>
    <s v=""/>
    <s v="2021 - H - Slagelse Marathon #26"/>
    <m/>
    <m/>
    <m/>
    <m/>
  </r>
  <r>
    <x v="218"/>
    <n v="1"/>
    <n v="1"/>
    <n v="0"/>
    <n v="1"/>
    <n v="0"/>
    <s v=""/>
    <n v="1"/>
    <s v=""/>
    <s v="2022 - H - Herstedhøje Bakkeløb - Brians nr. 200"/>
    <m/>
    <m/>
    <m/>
    <m/>
  </r>
  <r>
    <x v="219"/>
    <n v="1"/>
    <n v="1"/>
    <n v="0"/>
    <n v="1"/>
    <n v="0"/>
    <s v=""/>
    <n v="1"/>
    <s v=""/>
    <s v="2022 - H - Nordborg Cannonball - Fanø"/>
    <m/>
    <m/>
    <m/>
    <m/>
  </r>
  <r>
    <x v="220"/>
    <n v="1"/>
    <n v="1"/>
    <n v="0"/>
    <n v="1"/>
    <n v="0"/>
    <s v=""/>
    <n v="1"/>
    <s v=""/>
    <s v="2020 - H - Svinninge Løbet"/>
    <m/>
    <m/>
    <m/>
    <m/>
  </r>
  <r>
    <x v="221"/>
    <n v="2"/>
    <n v="1"/>
    <n v="1"/>
    <n v="1"/>
    <n v="0"/>
    <n v="1"/>
    <n v="1"/>
    <s v=""/>
    <s v="2020 - H - Løve Halvmarathon #193"/>
    <s v="2025 - M - Karise Marathon #78 - Solrød Kommune"/>
    <m/>
    <m/>
    <m/>
  </r>
  <r>
    <x v="222"/>
    <n v="3"/>
    <n v="1"/>
    <n v="0"/>
    <n v="3"/>
    <n v="0"/>
    <s v=""/>
    <n v="1"/>
    <s v=""/>
    <s v="2019 - H - Svinninge Løbet"/>
    <s v="2021 - H - K2 Marathon "/>
    <s v="2024 - H - Trivsel 24/7 (4 x jubilæum)"/>
    <m/>
    <m/>
  </r>
  <r>
    <x v="223"/>
    <n v="0"/>
    <s v=""/>
    <n v="0"/>
    <n v="0"/>
    <n v="0"/>
    <s v=""/>
    <s v=""/>
    <s v=""/>
    <m/>
    <m/>
    <m/>
    <m/>
    <m/>
  </r>
  <r>
    <x v="224"/>
    <n v="1"/>
    <n v="1"/>
    <n v="1"/>
    <n v="0"/>
    <n v="0"/>
    <n v="1"/>
    <s v=""/>
    <s v=""/>
    <s v="2023 - M - Kerteminde Cannonball"/>
    <m/>
    <m/>
    <m/>
    <m/>
  </r>
  <r>
    <x v="225"/>
    <n v="0"/>
    <s v=""/>
    <n v="0"/>
    <n v="0"/>
    <n v="0"/>
    <s v=""/>
    <s v=""/>
    <s v=""/>
    <m/>
    <m/>
    <m/>
    <m/>
    <m/>
  </r>
  <r>
    <x v="226"/>
    <n v="0"/>
    <s v=""/>
    <n v="0"/>
    <n v="0"/>
    <n v="0"/>
    <s v=""/>
    <s v=""/>
    <s v=""/>
    <m/>
    <m/>
    <m/>
    <m/>
    <m/>
  </r>
  <r>
    <x v="227"/>
    <n v="1"/>
    <n v="1"/>
    <n v="0"/>
    <n v="1"/>
    <n v="0"/>
    <s v=""/>
    <n v="1"/>
    <s v=""/>
    <s v="2020 - H - Asnæs Halvmarathon - on tour"/>
    <m/>
    <m/>
    <m/>
    <m/>
  </r>
  <r>
    <x v="228"/>
    <n v="0"/>
    <s v=""/>
    <n v="0"/>
    <n v="0"/>
    <n v="0"/>
    <s v=""/>
    <s v=""/>
    <s v=""/>
    <m/>
    <m/>
    <m/>
    <m/>
    <m/>
  </r>
  <r>
    <x v="229"/>
    <n v="2"/>
    <n v="1"/>
    <n v="1"/>
    <n v="1"/>
    <n v="0"/>
    <n v="1"/>
    <n v="1"/>
    <s v=""/>
    <s v="2021 - H - Letting Run #100"/>
    <s v="2024 - M - Øhavssti - Etape - Marathon (etape 5)"/>
    <m/>
    <m/>
    <m/>
  </r>
  <r>
    <x v="230"/>
    <n v="2"/>
    <n v="1"/>
    <n v="0"/>
    <n v="2"/>
    <n v="0"/>
    <s v=""/>
    <n v="1"/>
    <s v=""/>
    <s v="2019 - H - Hvalsø Cannonball"/>
    <s v="2024 - H - Løve Halvmarathon - On tour Fjenneslev"/>
    <m/>
    <m/>
    <m/>
  </r>
  <r>
    <x v="231"/>
    <n v="2"/>
    <n v="1"/>
    <n v="0"/>
    <n v="2"/>
    <n v="0"/>
    <s v=""/>
    <n v="1"/>
    <s v=""/>
    <s v="2022 - H - SK-AL Cannonball - After Eight"/>
    <s v="2023 - H - Adidas Terrex Sky Trail"/>
    <m/>
    <m/>
    <m/>
  </r>
  <r>
    <x v="232"/>
    <n v="2"/>
    <n v="1"/>
    <n v="0"/>
    <n v="2"/>
    <n v="0"/>
    <s v=""/>
    <n v="1"/>
    <s v=""/>
    <s v="2022 - H - Jyllingeløbet"/>
    <s v="2023 - H - Rubjerg Knude Løbet"/>
    <m/>
    <m/>
    <m/>
  </r>
  <r>
    <x v="233"/>
    <n v="1"/>
    <n v="1"/>
    <n v="0"/>
    <n v="1"/>
    <n v="0"/>
    <s v=""/>
    <n v="1"/>
    <s v=""/>
    <s v="2021 - H - Samsø Halvmarathon"/>
    <m/>
    <m/>
    <m/>
    <m/>
  </r>
  <r>
    <x v="234"/>
    <n v="1"/>
    <n v="1"/>
    <n v="0"/>
    <n v="1"/>
    <n v="0"/>
    <s v=""/>
    <n v="1"/>
    <s v=""/>
    <s v="2020 - H - Hvalsø Cannonball #22"/>
    <m/>
    <m/>
    <m/>
    <m/>
  </r>
  <r>
    <x v="235"/>
    <n v="1"/>
    <n v="1"/>
    <n v="0"/>
    <n v="1"/>
    <n v="0"/>
    <s v=""/>
    <n v="1"/>
    <s v=""/>
    <s v="2020 - H - Østerbroløbet Guldborgsund"/>
    <m/>
    <m/>
    <m/>
    <m/>
  </r>
  <r>
    <x v="236"/>
    <n v="1"/>
    <n v="1"/>
    <n v="0"/>
    <n v="1"/>
    <n v="0"/>
    <s v=""/>
    <n v="1"/>
    <s v=""/>
    <s v="2024 - H - Hvalsø Cannonball #56"/>
    <m/>
    <m/>
    <m/>
    <m/>
  </r>
  <r>
    <x v="237"/>
    <n v="0"/>
    <s v=""/>
    <n v="0"/>
    <n v="0"/>
    <n v="0"/>
    <s v=""/>
    <s v=""/>
    <s v=""/>
    <m/>
    <m/>
    <m/>
    <m/>
    <m/>
  </r>
  <r>
    <x v="238"/>
    <n v="0"/>
    <s v=""/>
    <n v="0"/>
    <n v="0"/>
    <n v="0"/>
    <s v=""/>
    <s v=""/>
    <s v=""/>
    <m/>
    <m/>
    <m/>
    <m/>
    <m/>
  </r>
  <r>
    <x v="239"/>
    <n v="2"/>
    <n v="1"/>
    <n v="1"/>
    <n v="1"/>
    <n v="0"/>
    <n v="1"/>
    <n v="1"/>
    <s v=""/>
    <s v="2021 - H - 123 triple Kalundborg"/>
    <s v="2022 - M - Midt i Marathon"/>
    <m/>
    <m/>
    <m/>
  </r>
  <r>
    <x v="240"/>
    <n v="2"/>
    <n v="1"/>
    <n v="0"/>
    <n v="1"/>
    <n v="1"/>
    <s v=""/>
    <n v="1"/>
    <n v="1"/>
    <s v="2011 - A - Esrum Sø Rundt"/>
    <s v="2019 - H - Løve Halvmarathon"/>
    <m/>
    <m/>
    <m/>
  </r>
  <r>
    <x v="241"/>
    <n v="1"/>
    <n v="1"/>
    <n v="0"/>
    <n v="1"/>
    <n v="0"/>
    <s v=""/>
    <n v="1"/>
    <s v=""/>
    <s v="2020 - H - Knuthenborg Safaripark - Kramnitze"/>
    <m/>
    <m/>
    <m/>
    <m/>
  </r>
  <r>
    <x v="242"/>
    <n v="1"/>
    <n v="1"/>
    <n v="1"/>
    <n v="0"/>
    <n v="0"/>
    <n v="1"/>
    <s v=""/>
    <s v=""/>
    <s v="2025 - M - Anneberg Marathon #7"/>
    <m/>
    <m/>
    <m/>
    <m/>
  </r>
  <r>
    <x v="243"/>
    <n v="1"/>
    <n v="1"/>
    <n v="0"/>
    <n v="1"/>
    <n v="0"/>
    <s v=""/>
    <n v="1"/>
    <s v=""/>
    <s v="2022 - H - Frederiksberg Marathon"/>
    <m/>
    <m/>
    <m/>
    <m/>
  </r>
  <r>
    <x v="244"/>
    <n v="2"/>
    <n v="1"/>
    <n v="1"/>
    <n v="1"/>
    <n v="0"/>
    <n v="1"/>
    <n v="1"/>
    <s v=""/>
    <s v="2013 - M - Skovløberen"/>
    <s v="2019 - H - Skovløberen"/>
    <m/>
    <m/>
    <m/>
  </r>
  <r>
    <x v="245"/>
    <n v="2"/>
    <n v="1"/>
    <n v="1"/>
    <n v="1"/>
    <n v="0"/>
    <n v="1"/>
    <n v="1"/>
    <s v=""/>
    <s v="2012 - H - Skovløberen"/>
    <s v="2023 - M - Helsingborg Marathon"/>
    <m/>
    <m/>
    <m/>
  </r>
  <r>
    <x v="246"/>
    <n v="0"/>
    <s v=""/>
    <n v="0"/>
    <n v="0"/>
    <n v="0"/>
    <s v=""/>
    <s v=""/>
    <s v=""/>
    <m/>
    <m/>
    <m/>
    <m/>
    <m/>
  </r>
  <r>
    <x v="247"/>
    <n v="2"/>
    <n v="1"/>
    <n v="0"/>
    <n v="2"/>
    <n v="0"/>
    <s v=""/>
    <n v="1"/>
    <s v=""/>
    <s v="2011 - H - Skovløberen"/>
    <s v="2016 - H - Skovløberen"/>
    <m/>
    <m/>
    <m/>
  </r>
  <r>
    <x v="248"/>
    <n v="3"/>
    <n v="1"/>
    <n v="0"/>
    <n v="3"/>
    <n v="0"/>
    <s v=""/>
    <n v="1"/>
    <s v=""/>
    <s v="2010 - H - Skovløberen"/>
    <s v="2020 - H - NSEJ #7"/>
    <s v="2021 - H - Skovløberen"/>
    <m/>
    <m/>
  </r>
  <r>
    <x v="249"/>
    <n v="2"/>
    <n v="1"/>
    <n v="0"/>
    <n v="2"/>
    <n v="0"/>
    <s v=""/>
    <n v="1"/>
    <s v=""/>
    <s v="2009 - H - Skovløberen"/>
    <s v="2015 - H - Skovløberen"/>
    <m/>
    <m/>
    <m/>
  </r>
  <r>
    <x v="250"/>
    <n v="3"/>
    <n v="1"/>
    <n v="1"/>
    <n v="2"/>
    <n v="0"/>
    <n v="1"/>
    <n v="1"/>
    <s v=""/>
    <s v="2008 - H - Skovløberen"/>
    <s v="2019 - H - Tosseløb - Kurt og Benjamin nr. 100"/>
    <s v="2025 - M - Kokkedal Marathon - Skodsborgruten"/>
    <m/>
    <m/>
  </r>
  <r>
    <x v="251"/>
    <n v="0"/>
    <s v=""/>
    <n v="0"/>
    <n v="0"/>
    <n v="0"/>
    <s v=""/>
    <s v=""/>
    <s v=""/>
    <m/>
    <m/>
    <m/>
    <m/>
    <m/>
  </r>
  <r>
    <x v="252"/>
    <n v="0"/>
    <s v=""/>
    <n v="0"/>
    <n v="0"/>
    <n v="0"/>
    <s v=""/>
    <s v=""/>
    <s v=""/>
    <m/>
    <m/>
    <m/>
    <m/>
    <m/>
  </r>
  <r>
    <x v="253"/>
    <n v="1"/>
    <n v="1"/>
    <n v="0"/>
    <n v="1"/>
    <n v="0"/>
    <s v=""/>
    <n v="1"/>
    <s v=""/>
    <s v="2022 - H - Vejleåløbet #4 3 x 200 jubilæum"/>
    <m/>
    <m/>
    <m/>
    <m/>
  </r>
  <r>
    <x v="254"/>
    <n v="1"/>
    <n v="1"/>
    <n v="0"/>
    <n v="1"/>
    <n v="0"/>
    <s v=""/>
    <n v="1"/>
    <s v=""/>
    <s v="2021 - H - Letting Run Snøffelløbet #101"/>
    <m/>
    <m/>
    <m/>
    <m/>
  </r>
  <r>
    <x v="255"/>
    <n v="0"/>
    <s v=""/>
    <n v="0"/>
    <n v="0"/>
    <n v="0"/>
    <s v=""/>
    <s v=""/>
    <s v=""/>
    <m/>
    <m/>
    <m/>
    <m/>
    <m/>
  </r>
  <r>
    <x v="256"/>
    <n v="1"/>
    <n v="1"/>
    <n v="0"/>
    <n v="1"/>
    <n v="0"/>
    <s v=""/>
    <n v="1"/>
    <s v=""/>
    <s v="2020 - H - KvickRun on tour - det lille broløb"/>
    <m/>
    <m/>
    <m/>
    <m/>
  </r>
  <r>
    <x v="257"/>
    <n v="1"/>
    <n v="1"/>
    <n v="0"/>
    <n v="1"/>
    <n v="0"/>
    <s v=""/>
    <n v="1"/>
    <s v=""/>
    <s v="2019 - H - Høstløbet Asnæs"/>
    <m/>
    <m/>
    <m/>
    <m/>
  </r>
  <r>
    <x v="258"/>
    <n v="1"/>
    <n v="1"/>
    <n v="0"/>
    <n v="1"/>
    <n v="0"/>
    <s v=""/>
    <n v="1"/>
    <s v=""/>
    <s v="2019 - H - Copenhagen Half"/>
    <m/>
    <m/>
    <m/>
    <m/>
  </r>
  <r>
    <x v="259"/>
    <n v="1"/>
    <n v="1"/>
    <n v="0"/>
    <n v="1"/>
    <n v="0"/>
    <s v=""/>
    <n v="1"/>
    <s v=""/>
    <s v="2022 - H - Kolding Night &amp; Day trail"/>
    <m/>
    <m/>
    <m/>
    <m/>
  </r>
  <r>
    <x v="260"/>
    <n v="1"/>
    <n v="1"/>
    <n v="0"/>
    <n v="1"/>
    <n v="0"/>
    <s v=""/>
    <n v="1"/>
    <s v=""/>
    <s v="2020 - H - Lettingrun #23"/>
    <m/>
    <m/>
    <m/>
    <m/>
  </r>
  <r>
    <x v="261"/>
    <n v="1"/>
    <n v="1"/>
    <n v="0"/>
    <n v="1"/>
    <n v="0"/>
    <s v=""/>
    <n v="1"/>
    <s v=""/>
    <s v="2021 - H - Læsø Ultra"/>
    <m/>
    <m/>
    <m/>
    <m/>
  </r>
  <r>
    <x v="262"/>
    <n v="1"/>
    <n v="1"/>
    <n v="0"/>
    <n v="1"/>
    <n v="0"/>
    <s v=""/>
    <n v="1"/>
    <s v=""/>
    <s v="2021 - H - Margueritløbet Blokhus"/>
    <m/>
    <m/>
    <m/>
    <m/>
  </r>
  <r>
    <x v="263"/>
    <n v="1"/>
    <n v="1"/>
    <n v="1"/>
    <n v="0"/>
    <n v="0"/>
    <n v="1"/>
    <s v=""/>
    <s v=""/>
    <s v="2009 - M - HC Andersen Marathon"/>
    <m/>
    <m/>
    <m/>
    <m/>
  </r>
  <r>
    <x v="264"/>
    <n v="2"/>
    <n v="1"/>
    <n v="0"/>
    <n v="1"/>
    <n v="1"/>
    <s v=""/>
    <n v="1"/>
    <n v="1"/>
    <s v="2013 - A - Rute 21 Løbet"/>
    <s v="2025 - H - Hvalsø Cannonball #64"/>
    <m/>
    <m/>
    <m/>
  </r>
  <r>
    <x v="265"/>
    <n v="3"/>
    <n v="1"/>
    <n v="0"/>
    <n v="3"/>
    <n v="0"/>
    <s v=""/>
    <n v="1"/>
    <s v=""/>
    <s v="2020 - H - Lettingrun #25"/>
    <s v="2021 - H - Sørby Halvmarathon #7"/>
    <s v="2024 - H - Karise Marathon - Eli nr. 1.000"/>
    <m/>
    <m/>
  </r>
  <r>
    <x v="266"/>
    <n v="0"/>
    <s v=""/>
    <n v="0"/>
    <n v="0"/>
    <n v="0"/>
    <s v=""/>
    <s v=""/>
    <s v=""/>
    <m/>
    <m/>
    <m/>
    <m/>
    <m/>
  </r>
  <r>
    <x v="267"/>
    <n v="2"/>
    <n v="1"/>
    <n v="1"/>
    <n v="1"/>
    <n v="0"/>
    <n v="1"/>
    <n v="1"/>
    <s v=""/>
    <s v="2022 - H - Hvalsø Cannonball #40"/>
    <s v="2023 - M - Efterårsjævndøgnsløb - Team Førslev Motion"/>
    <m/>
    <m/>
    <m/>
  </r>
  <r>
    <x v="268"/>
    <n v="1"/>
    <n v="1"/>
    <n v="0"/>
    <n v="1"/>
    <n v="0"/>
    <s v=""/>
    <n v="1"/>
    <s v=""/>
    <s v="2019 - H - Løve Halvmarathon #149"/>
    <m/>
    <m/>
    <m/>
    <m/>
  </r>
  <r>
    <x v="269"/>
    <n v="2"/>
    <n v="1"/>
    <n v="1"/>
    <n v="1"/>
    <n v="0"/>
    <n v="1"/>
    <n v="1"/>
    <s v=""/>
    <s v="2010 - M - Berlin Marathon"/>
    <s v="2020 - H - Grønbroløbet"/>
    <m/>
    <m/>
    <m/>
  </r>
  <r>
    <x v="270"/>
    <n v="2"/>
    <n v="1"/>
    <n v="0"/>
    <n v="2"/>
    <n v="0"/>
    <s v=""/>
    <n v="1"/>
    <s v=""/>
    <s v="2023 - H - Hvalsø Cannonball On tour - Hørsholm"/>
    <s v="2025 - H - PTSD-løbet 2025"/>
    <m/>
    <m/>
    <m/>
  </r>
  <r>
    <x v="271"/>
    <n v="2"/>
    <n v="1"/>
    <n v="0"/>
    <n v="2"/>
    <n v="0"/>
    <s v=""/>
    <n v="1"/>
    <s v=""/>
    <s v="2013 - H - Farø Broløb"/>
    <s v="2019 - H - Stevns Klient Naturløb"/>
    <m/>
    <m/>
    <m/>
  </r>
  <r>
    <x v="272"/>
    <n v="1"/>
    <n v="1"/>
    <n v="0"/>
    <n v="1"/>
    <n v="0"/>
    <s v=""/>
    <n v="1"/>
    <s v=""/>
    <s v="2019 - H - Bare fordi vi kan - Løb #1"/>
    <m/>
    <m/>
    <m/>
    <m/>
  </r>
  <r>
    <x v="273"/>
    <n v="0"/>
    <s v=""/>
    <n v="0"/>
    <n v="0"/>
    <n v="0"/>
    <s v=""/>
    <s v=""/>
    <s v=""/>
    <m/>
    <m/>
    <m/>
    <m/>
    <m/>
  </r>
  <r>
    <x v="274"/>
    <n v="2"/>
    <n v="1"/>
    <n v="1"/>
    <n v="1"/>
    <n v="0"/>
    <n v="1"/>
    <n v="1"/>
    <s v=""/>
    <s v="2020 - H - Lettingrun #26"/>
    <s v="2023 - M - Spodsbjerg Fyr Løbet 2023"/>
    <m/>
    <m/>
    <m/>
  </r>
  <r>
    <x v="275"/>
    <n v="1"/>
    <n v="1"/>
    <n v="1"/>
    <n v="0"/>
    <n v="0"/>
    <n v="1"/>
    <s v=""/>
    <s v=""/>
    <s v="2022 - M - COZ - Center of Zealand"/>
    <m/>
    <m/>
    <m/>
    <m/>
  </r>
  <r>
    <x v="276"/>
    <n v="1"/>
    <n v="1"/>
    <n v="0"/>
    <n v="1"/>
    <n v="0"/>
    <s v=""/>
    <n v="1"/>
    <s v=""/>
    <s v="2021 - H - Center of Zealand"/>
    <m/>
    <m/>
    <m/>
    <m/>
  </r>
  <r>
    <x v="277"/>
    <n v="3"/>
    <n v="1"/>
    <n v="0"/>
    <n v="3"/>
    <n v="0"/>
    <s v=""/>
    <n v="1"/>
    <s v=""/>
    <s v="2020 - H - Løve halvmarathon"/>
    <s v="2024 - H - Kommuneserien - Vest - Ærø"/>
    <s v="2025 - H - Trivsel 24/7"/>
    <m/>
    <m/>
  </r>
  <r>
    <x v="278"/>
    <n v="1"/>
    <n v="1"/>
    <n v="0"/>
    <n v="1"/>
    <n v="0"/>
    <s v=""/>
    <n v="1"/>
    <s v=""/>
    <s v="2024 - H - Kommuneserien - Vest - Assens"/>
    <m/>
    <m/>
    <m/>
    <m/>
  </r>
  <r>
    <x v="279"/>
    <n v="2"/>
    <n v="1"/>
    <n v="0"/>
    <n v="2"/>
    <n v="0"/>
    <s v=""/>
    <n v="1"/>
    <s v=""/>
    <s v="2019 - H - CoZ Marathon"/>
    <s v="2024 - H - Kommuneserien - Vest - Nordfyn"/>
    <m/>
    <m/>
    <m/>
  </r>
  <r>
    <x v="280"/>
    <n v="3"/>
    <n v="1"/>
    <n v="2"/>
    <n v="1"/>
    <n v="0"/>
    <n v="1"/>
    <n v="1"/>
    <s v=""/>
    <s v="2020 - H - Lettingrun #29"/>
    <s v="2012 - M -  Budapest Marathon"/>
    <s v="2023 - M - Eventyrkvarterets marathon"/>
    <m/>
    <m/>
  </r>
  <r>
    <x v="281"/>
    <n v="0"/>
    <s v=""/>
    <n v="0"/>
    <n v="0"/>
    <n v="0"/>
    <s v=""/>
    <s v=""/>
    <s v=""/>
    <m/>
    <m/>
    <m/>
    <m/>
    <m/>
  </r>
  <r>
    <x v="282"/>
    <n v="1"/>
    <n v="1"/>
    <n v="0"/>
    <n v="1"/>
    <n v="0"/>
    <s v=""/>
    <n v="1"/>
    <s v=""/>
    <s v="2021 - H - K2 Marathon "/>
    <m/>
    <m/>
    <m/>
    <m/>
  </r>
  <r>
    <x v="283"/>
    <n v="1"/>
    <n v="1"/>
    <n v="0"/>
    <n v="1"/>
    <n v="0"/>
    <s v=""/>
    <n v="1"/>
    <s v=""/>
    <s v="2020 - H - Marathon PopUp - Albertslund"/>
    <m/>
    <m/>
    <m/>
    <m/>
  </r>
  <r>
    <x v="284"/>
    <n v="2"/>
    <n v="1"/>
    <n v="0"/>
    <n v="2"/>
    <n v="0"/>
    <s v=""/>
    <n v="1"/>
    <s v=""/>
    <s v="2020 - H - Spodsbjerg Fyr løbet"/>
    <s v="2025 - H - Hvalsø Cannonball #65"/>
    <m/>
    <m/>
    <m/>
  </r>
  <r>
    <x v="285"/>
    <n v="0"/>
    <s v=""/>
    <n v="0"/>
    <n v="0"/>
    <n v="0"/>
    <s v=""/>
    <s v=""/>
    <s v=""/>
    <m/>
    <m/>
    <m/>
    <m/>
    <m/>
  </r>
  <r>
    <x v="286"/>
    <n v="0"/>
    <s v=""/>
    <n v="0"/>
    <n v="0"/>
    <n v="0"/>
    <s v=""/>
    <s v=""/>
    <s v=""/>
    <m/>
    <m/>
    <m/>
    <m/>
    <m/>
  </r>
  <r>
    <x v="287"/>
    <n v="2"/>
    <n v="1"/>
    <n v="1"/>
    <n v="1"/>
    <n v="0"/>
    <n v="1"/>
    <n v="1"/>
    <s v=""/>
    <s v="2020 - H - Fredskov 2500 basic"/>
    <s v="2023 - M - Den fynske Øl-Marathon"/>
    <m/>
    <m/>
    <m/>
  </r>
  <r>
    <x v="288"/>
    <n v="2"/>
    <n v="1"/>
    <n v="1"/>
    <n v="1"/>
    <n v="0"/>
    <n v="1"/>
    <n v="1"/>
    <s v=""/>
    <s v="2022 - H - Den fynske Øl-Marathon"/>
    <s v="2025 - M - Vestvoldsmarathon"/>
    <m/>
    <m/>
    <m/>
  </r>
  <r>
    <x v="289"/>
    <n v="1"/>
    <n v="1"/>
    <n v="1"/>
    <n v="0"/>
    <n v="0"/>
    <n v="1"/>
    <s v=""/>
    <s v=""/>
    <s v="2011 - M - Amsterdam Marathon"/>
    <m/>
    <m/>
    <m/>
    <m/>
  </r>
  <r>
    <x v="290"/>
    <n v="2"/>
    <n v="1"/>
    <n v="0"/>
    <n v="2"/>
    <n v="0"/>
    <s v=""/>
    <n v="1"/>
    <s v=""/>
    <s v="2019 - H - Løb med Finn"/>
    <s v="2021 - H - SH Løb #14 - ved graven"/>
    <m/>
    <m/>
    <m/>
  </r>
  <r>
    <x v="291"/>
    <n v="1"/>
    <n v="1"/>
    <n v="0"/>
    <n v="1"/>
    <n v="0"/>
    <s v=""/>
    <n v="1"/>
    <s v=""/>
    <s v="2020 - H - NSEJ #8"/>
    <m/>
    <m/>
    <m/>
    <m/>
  </r>
  <r>
    <x v="292"/>
    <n v="1"/>
    <n v="1"/>
    <n v="0"/>
    <n v="1"/>
    <n v="0"/>
    <s v=""/>
    <n v="1"/>
    <s v=""/>
    <s v="2021 - H - Tosseløb #134"/>
    <m/>
    <m/>
    <m/>
    <m/>
  </r>
  <r>
    <x v="293"/>
    <n v="2"/>
    <n v="1"/>
    <n v="0"/>
    <n v="2"/>
    <n v="0"/>
    <s v=""/>
    <n v="1"/>
    <s v=""/>
    <s v="2019 - H - Løve Halvmarathon - On tour Køge"/>
    <s v="2020 - H - 3600 Marathon - Basisløb"/>
    <m/>
    <m/>
    <m/>
  </r>
  <r>
    <x v="294"/>
    <n v="0"/>
    <s v=""/>
    <n v="0"/>
    <n v="0"/>
    <n v="0"/>
    <s v=""/>
    <s v=""/>
    <s v=""/>
    <m/>
    <m/>
    <m/>
    <m/>
    <m/>
  </r>
  <r>
    <x v="295"/>
    <n v="1"/>
    <n v="1"/>
    <n v="0"/>
    <n v="1"/>
    <n v="0"/>
    <s v=""/>
    <n v="1"/>
    <s v=""/>
    <s v="2023 - H - Danmarks Smukkeste løb"/>
    <m/>
    <m/>
    <m/>
    <m/>
  </r>
  <r>
    <x v="296"/>
    <n v="2"/>
    <n v="1"/>
    <n v="1"/>
    <n v="1"/>
    <n v="0"/>
    <n v="1"/>
    <n v="1"/>
    <s v=""/>
    <s v="2020 - H - Kommuneserie Løb 1 - Solrød"/>
    <s v="2022 - M - Moffesmarathon #21 - Pølseløbet"/>
    <m/>
    <m/>
    <m/>
  </r>
  <r>
    <x v="297"/>
    <n v="1"/>
    <n v="1"/>
    <n v="0"/>
    <n v="1"/>
    <n v="0"/>
    <s v=""/>
    <n v="1"/>
    <s v=""/>
    <s v="2021 - H - Marathon PopUp #55 - Gentofte"/>
    <m/>
    <m/>
    <m/>
    <m/>
  </r>
  <r>
    <x v="298"/>
    <n v="1"/>
    <n v="1"/>
    <n v="0"/>
    <n v="1"/>
    <n v="0"/>
    <s v=""/>
    <n v="1"/>
    <s v=""/>
    <s v="2020 - H - Moffes Marathon - Strandløbet"/>
    <m/>
    <m/>
    <m/>
    <m/>
  </r>
  <r>
    <x v="299"/>
    <n v="2"/>
    <n v="1"/>
    <n v="0"/>
    <n v="2"/>
    <n v="0"/>
    <s v=""/>
    <n v="1"/>
    <s v=""/>
    <s v="2013 - H -  Sandflugtsløbet"/>
    <s v="2019 - H - Happymarathon #21"/>
    <m/>
    <m/>
    <m/>
  </r>
  <r>
    <x v="300"/>
    <n v="2"/>
    <n v="1"/>
    <n v="1"/>
    <n v="1"/>
    <n v="0"/>
    <n v="1"/>
    <n v="1"/>
    <s v=""/>
    <s v="2019 - H - Hareskovby Marathon"/>
    <s v="2023 - M - Kommuneløb Vest - Fanø"/>
    <m/>
    <m/>
    <m/>
  </r>
  <r>
    <x v="301"/>
    <n v="1"/>
    <n v="1"/>
    <n v="1"/>
    <n v="0"/>
    <n v="0"/>
    <n v="1"/>
    <s v=""/>
    <s v=""/>
    <s v="2023 - M - Kommuneserie Vest - Varde"/>
    <m/>
    <m/>
    <m/>
    <m/>
  </r>
  <r>
    <x v="302"/>
    <n v="3"/>
    <n v="1"/>
    <n v="1"/>
    <n v="2"/>
    <n v="0"/>
    <n v="1"/>
    <n v="1"/>
    <s v=""/>
    <s v="2021 - H - Kommuneserie Vest - Syddjurs"/>
    <s v="2023 - H - Kommuneløb Vest - Vejen"/>
    <s v="2022 - M - LNBK Frederiksberg"/>
    <m/>
    <m/>
  </r>
  <r>
    <x v="303"/>
    <n v="2"/>
    <n v="1"/>
    <n v="1"/>
    <n v="1"/>
    <n v="0"/>
    <n v="1"/>
    <n v="1"/>
    <s v=""/>
    <s v="2021 - H - Kommuneserie Vest - Århus"/>
    <s v="2016 - M - Dublin Marathon"/>
    <m/>
    <m/>
    <m/>
  </r>
  <r>
    <x v="304"/>
    <n v="1"/>
    <n v="1"/>
    <n v="0"/>
    <n v="1"/>
    <n v="0"/>
    <s v=""/>
    <n v="1"/>
    <s v=""/>
    <s v="2021 - H - Kommuneserie Vest - Odder"/>
    <m/>
    <m/>
    <m/>
    <m/>
  </r>
  <r>
    <x v="305"/>
    <n v="0"/>
    <s v=""/>
    <n v="0"/>
    <n v="0"/>
    <n v="0"/>
    <s v=""/>
    <s v=""/>
    <s v=""/>
    <m/>
    <m/>
    <m/>
    <m/>
    <m/>
  </r>
  <r>
    <x v="306"/>
    <n v="2"/>
    <n v="1"/>
    <n v="1"/>
    <n v="1"/>
    <n v="0"/>
    <n v="1"/>
    <n v="1"/>
    <s v=""/>
    <s v="2019 - H - Dansk Halvmarathon Klub - Herlev #4"/>
    <s v="2025 - M - Istanbul Marathon"/>
    <m/>
    <m/>
    <m/>
  </r>
  <r>
    <x v="307"/>
    <n v="2"/>
    <n v="1"/>
    <n v="0"/>
    <n v="2"/>
    <n v="0"/>
    <s v=""/>
    <n v="1"/>
    <s v=""/>
    <s v="2013 - H - Skovmaren"/>
    <s v="2019 - H - Løberen Skovmarathon"/>
    <m/>
    <m/>
    <m/>
  </r>
  <r>
    <x v="308"/>
    <n v="2"/>
    <n v="1"/>
    <n v="0"/>
    <n v="2"/>
    <n v="0"/>
    <s v=""/>
    <n v="1"/>
    <s v=""/>
    <s v="2022 - H - Kommuneløb Vest"/>
    <s v="2023 - H - Hvalsø Cannonball #48"/>
    <m/>
    <m/>
    <m/>
  </r>
  <r>
    <x v="309"/>
    <n v="3"/>
    <n v="1"/>
    <n v="1"/>
    <n v="2"/>
    <n v="0"/>
    <n v="1"/>
    <n v="1"/>
    <s v=""/>
    <s v="2019 - H - Tosseløb Basic #35"/>
    <s v="2022 - H - Kommuneløb Vest"/>
    <s v="2023 - M - Succes marathon - Agersø"/>
    <m/>
    <m/>
  </r>
  <r>
    <x v="310"/>
    <n v="1"/>
    <n v="1"/>
    <n v="0"/>
    <n v="1"/>
    <n v="0"/>
    <s v=""/>
    <n v="1"/>
    <s v=""/>
    <s v="2022 - H - Kommuneløb Vest"/>
    <m/>
    <m/>
    <m/>
    <m/>
  </r>
  <r>
    <x v="311"/>
    <n v="2"/>
    <n v="1"/>
    <n v="1"/>
    <n v="1"/>
    <n v="0"/>
    <n v="1"/>
    <n v="1"/>
    <s v=""/>
    <s v="2021 - H - Lufthavnen rundt"/>
    <s v="2025 - M - Kommuneløb Vest - Åbenrå"/>
    <m/>
    <m/>
    <m/>
  </r>
  <r>
    <x v="312"/>
    <n v="3"/>
    <n v="1"/>
    <n v="1"/>
    <n v="2"/>
    <n v="0"/>
    <n v="1"/>
    <n v="1"/>
    <s v=""/>
    <s v="2009 - H - Lufthavnen rundt"/>
    <s v="2020 - H - Slagelse Marathon #13"/>
    <s v="2025 - M - Kommuneløb Vest - Haderslev"/>
    <m/>
    <m/>
  </r>
  <r>
    <x v="313"/>
    <n v="2"/>
    <n v="1"/>
    <n v="1"/>
    <n v="1"/>
    <n v="0"/>
    <n v="1"/>
    <n v="1"/>
    <s v=""/>
    <s v="2008 - H - Lufthavnen rundt"/>
    <s v="2025 - M - Kommuneløb Vest - Kolding"/>
    <m/>
    <m/>
    <m/>
  </r>
  <r>
    <x v="314"/>
    <n v="2"/>
    <n v="1"/>
    <n v="1"/>
    <n v="1"/>
    <n v="0"/>
    <n v="1"/>
    <n v="1"/>
    <s v=""/>
    <s v="2019 - H - Trivsel 24syv Marathon"/>
    <s v="2025 - M - Athen Marathon"/>
    <m/>
    <m/>
    <m/>
  </r>
  <r>
    <x v="315"/>
    <n v="2"/>
    <n v="1"/>
    <n v="0"/>
    <n v="2"/>
    <n v="0"/>
    <s v=""/>
    <n v="1"/>
    <s v=""/>
    <s v="2022 - H - Hvalsø Cannonball"/>
    <s v="2023 - H - NSEJ #10"/>
    <m/>
    <m/>
    <m/>
  </r>
  <r>
    <x v="316"/>
    <n v="1"/>
    <n v="1"/>
    <n v="0"/>
    <n v="1"/>
    <n v="0"/>
    <s v=""/>
    <n v="1"/>
    <s v=""/>
    <s v="2020 - H - Lettingrun #42 PAW200/3"/>
    <m/>
    <m/>
    <m/>
    <m/>
  </r>
  <r>
    <x v="317"/>
    <n v="2"/>
    <n v="1"/>
    <n v="0"/>
    <n v="2"/>
    <n v="0"/>
    <s v=""/>
    <n v="1"/>
    <s v=""/>
    <s v="2019 - H - Kerteminde Cannonball"/>
    <s v="2022 - H - Moffes Marathon #22 - Damhussøen"/>
    <m/>
    <m/>
    <m/>
  </r>
  <r>
    <x v="318"/>
    <n v="1"/>
    <n v="1"/>
    <n v="0"/>
    <n v="1"/>
    <n v="0"/>
    <s v=""/>
    <n v="1"/>
    <s v=""/>
    <s v="2020 - H - Hvalsø Cannonball #25"/>
    <m/>
    <m/>
    <m/>
    <m/>
  </r>
  <r>
    <x v="319"/>
    <n v="0"/>
    <s v=""/>
    <n v="0"/>
    <n v="0"/>
    <n v="0"/>
    <s v=""/>
    <s v=""/>
    <s v=""/>
    <m/>
    <m/>
    <m/>
    <m/>
    <m/>
  </r>
  <r>
    <x v="320"/>
    <n v="1"/>
    <n v="1"/>
    <n v="0"/>
    <n v="1"/>
    <n v="0"/>
    <s v=""/>
    <n v="1"/>
    <s v=""/>
    <s v="2025 - H - Papegøjeløbet on tour #40"/>
    <m/>
    <m/>
    <m/>
    <m/>
  </r>
  <r>
    <x v="321"/>
    <n v="2"/>
    <n v="1"/>
    <n v="0"/>
    <n v="2"/>
    <n v="0"/>
    <s v=""/>
    <n v="1"/>
    <s v=""/>
    <s v="2019 - H - 3600 Marathon"/>
    <s v="2020 - H - Lettingrun #45"/>
    <m/>
    <m/>
    <m/>
  </r>
  <r>
    <x v="322"/>
    <n v="0"/>
    <s v=""/>
    <n v="0"/>
    <n v="0"/>
    <n v="0"/>
    <s v=""/>
    <s v=""/>
    <s v=""/>
    <m/>
    <m/>
    <m/>
    <m/>
    <m/>
  </r>
  <r>
    <x v="323"/>
    <n v="2"/>
    <n v="1"/>
    <n v="0"/>
    <n v="2"/>
    <n v="0"/>
    <s v=""/>
    <n v="1"/>
    <s v=""/>
    <s v="2022 - H - Diabetesløbet i Varnæs"/>
    <s v="2023 - H - Hvalsø Cannonball #49"/>
    <m/>
    <m/>
    <m/>
  </r>
  <r>
    <x v="324"/>
    <n v="1"/>
    <n v="1"/>
    <n v="0"/>
    <n v="1"/>
    <n v="0"/>
    <s v=""/>
    <n v="1"/>
    <s v=""/>
    <s v="2021 - H - Letting Run #118 - Morten R nr. 100"/>
    <m/>
    <m/>
    <m/>
    <m/>
  </r>
  <r>
    <x v="325"/>
    <n v="1"/>
    <n v="1"/>
    <n v="0"/>
    <n v="1"/>
    <n v="0"/>
    <s v=""/>
    <n v="1"/>
    <s v=""/>
    <s v="2019 - H - Happymarathon #24"/>
    <m/>
    <m/>
    <m/>
    <m/>
  </r>
  <r>
    <x v="326"/>
    <n v="0"/>
    <s v=""/>
    <n v="0"/>
    <n v="0"/>
    <n v="0"/>
    <s v=""/>
    <s v=""/>
    <s v=""/>
    <m/>
    <m/>
    <m/>
    <m/>
    <m/>
  </r>
  <r>
    <x v="327"/>
    <n v="1"/>
    <n v="1"/>
    <n v="0"/>
    <n v="1"/>
    <n v="0"/>
    <s v=""/>
    <n v="1"/>
    <s v=""/>
    <s v="2019 - H - Tosseløb Cannonball #20"/>
    <m/>
    <m/>
    <m/>
    <m/>
  </r>
  <r>
    <x v="328"/>
    <n v="1"/>
    <n v="1"/>
    <n v="0"/>
    <n v="1"/>
    <n v="0"/>
    <s v=""/>
    <n v="1"/>
    <s v=""/>
    <s v="2021 - H - Sørby Halvmarathon #8"/>
    <m/>
    <m/>
    <m/>
    <m/>
  </r>
  <r>
    <x v="329"/>
    <n v="1"/>
    <n v="1"/>
    <n v="1"/>
    <n v="0"/>
    <n v="0"/>
    <n v="1"/>
    <s v=""/>
    <s v=""/>
    <s v="2023 - M - PE Marathon"/>
    <m/>
    <m/>
    <m/>
    <m/>
  </r>
  <r>
    <x v="330"/>
    <n v="1"/>
    <n v="1"/>
    <n v="0"/>
    <n v="1"/>
    <n v="0"/>
    <s v=""/>
    <n v="1"/>
    <s v=""/>
    <s v="2020 - H - Lettingrun #49"/>
    <m/>
    <m/>
    <m/>
    <m/>
  </r>
  <r>
    <x v="331"/>
    <n v="1"/>
    <n v="1"/>
    <n v="0"/>
    <n v="1"/>
    <n v="0"/>
    <s v=""/>
    <n v="1"/>
    <s v=""/>
    <s v="2021 - H - Sportiganløbet Slagelse"/>
    <m/>
    <m/>
    <m/>
    <m/>
  </r>
  <r>
    <x v="332"/>
    <n v="3"/>
    <n v="1"/>
    <n v="0"/>
    <n v="3"/>
    <n v="0"/>
    <s v=""/>
    <n v="1"/>
    <s v=""/>
    <s v="2020 - H - Hvalsø Cannonball #28"/>
    <s v="2021 - H - Holger Danske Marathon"/>
    <s v="2023 - H - Tosseløb"/>
    <m/>
    <m/>
  </r>
  <r>
    <x v="333"/>
    <n v="3"/>
    <n v="1"/>
    <n v="1"/>
    <n v="2"/>
    <n v="0"/>
    <n v="1"/>
    <n v="1"/>
    <s v=""/>
    <s v="2019 - H - Fredskov Happy Basic #26"/>
    <s v="2020 - H - Lettingrun #53 Paw100/2"/>
    <s v="2022 - M - Tosseløb"/>
    <m/>
    <m/>
  </r>
  <r>
    <x v="334"/>
    <n v="1"/>
    <n v="1"/>
    <n v="1"/>
    <n v="0"/>
    <n v="0"/>
    <n v="1"/>
    <s v=""/>
    <s v=""/>
    <s v="2025 - M - Kokkedal Marathon - 1. søndag i Advent"/>
    <m/>
    <m/>
    <m/>
    <m/>
  </r>
  <r>
    <x v="335"/>
    <n v="0"/>
    <s v=""/>
    <n v="0"/>
    <n v="0"/>
    <n v="0"/>
    <s v=""/>
    <s v=""/>
    <s v=""/>
    <m/>
    <m/>
    <m/>
    <m/>
    <m/>
  </r>
  <r>
    <x v="336"/>
    <n v="1"/>
    <n v="1"/>
    <n v="0"/>
    <n v="1"/>
    <n v="0"/>
    <s v=""/>
    <n v="1"/>
    <s v=""/>
    <s v="2021 - H - Humørmarathon #136"/>
    <m/>
    <m/>
    <m/>
    <m/>
  </r>
  <r>
    <x v="337"/>
    <n v="2"/>
    <n v="1"/>
    <n v="0"/>
    <n v="2"/>
    <n v="0"/>
    <s v=""/>
    <n v="1"/>
    <s v=""/>
    <s v="2022 - H - Grønbro- juleløbet"/>
    <s v="2023 - H - Karise - Jeanne nr. 100"/>
    <m/>
    <m/>
    <m/>
  </r>
  <r>
    <x v="338"/>
    <n v="0"/>
    <s v=""/>
    <n v="0"/>
    <n v="0"/>
    <n v="0"/>
    <s v=""/>
    <s v=""/>
    <s v=""/>
    <m/>
    <m/>
    <m/>
    <m/>
    <m/>
  </r>
  <r>
    <x v="339"/>
    <n v="1"/>
    <n v="1"/>
    <n v="0"/>
    <n v="1"/>
    <n v="0"/>
    <s v=""/>
    <n v="1"/>
    <s v=""/>
    <s v="2020 - H - Hvalsø Cannonball #33"/>
    <m/>
    <m/>
    <m/>
    <m/>
  </r>
  <r>
    <x v="340"/>
    <n v="0"/>
    <s v=""/>
    <n v="0"/>
    <n v="0"/>
    <n v="0"/>
    <s v=""/>
    <s v=""/>
    <s v=""/>
    <m/>
    <m/>
    <m/>
    <m/>
    <m/>
  </r>
  <r>
    <x v="341"/>
    <n v="2"/>
    <n v="1"/>
    <n v="1"/>
    <n v="1"/>
    <n v="0"/>
    <n v="1"/>
    <n v="1"/>
    <s v=""/>
    <s v="2019 - H - Hvalsø Cannonball #18"/>
    <s v="2025 - M - LNBK Amarminoen - Dragør"/>
    <m/>
    <m/>
    <m/>
  </r>
  <r>
    <x v="342"/>
    <n v="1"/>
    <n v="1"/>
    <n v="0"/>
    <n v="1"/>
    <n v="0"/>
    <s v=""/>
    <n v="1"/>
    <s v=""/>
    <s v="2020 - H - Lettingrun #58"/>
    <m/>
    <m/>
    <m/>
    <m/>
  </r>
  <r>
    <x v="343"/>
    <n v="0"/>
    <s v=""/>
    <n v="0"/>
    <n v="0"/>
    <n v="0"/>
    <s v=""/>
    <s v=""/>
    <s v=""/>
    <m/>
    <m/>
    <m/>
    <m/>
    <m/>
  </r>
  <r>
    <x v="344"/>
    <n v="0"/>
    <s v=""/>
    <n v="0"/>
    <n v="0"/>
    <n v="0"/>
    <s v=""/>
    <s v=""/>
    <s v=""/>
    <m/>
    <m/>
    <m/>
    <m/>
    <m/>
  </r>
  <r>
    <x v="345"/>
    <n v="2"/>
    <n v="1"/>
    <n v="1"/>
    <n v="1"/>
    <n v="0"/>
    <n v="1"/>
    <n v="1"/>
    <s v=""/>
    <s v="2021 - H - Letting Run #121"/>
    <s v="2022 - M - Hvalsø Cannonball #42"/>
    <m/>
    <m/>
    <m/>
  </r>
  <r>
    <x v="346"/>
    <n v="1"/>
    <n v="1"/>
    <n v="0"/>
    <n v="1"/>
    <n v="0"/>
    <s v=""/>
    <n v="1"/>
    <s v=""/>
    <s v="2021 - H - Fredskov 2500 Basic"/>
    <m/>
    <m/>
    <m/>
    <m/>
  </r>
  <r>
    <x v="347"/>
    <n v="1"/>
    <n v="1"/>
    <n v="0"/>
    <n v="1"/>
    <n v="0"/>
    <s v=""/>
    <n v="1"/>
    <s v=""/>
    <s v="2020 - H - NSEJ #9"/>
    <m/>
    <m/>
    <m/>
    <m/>
  </r>
  <r>
    <x v="348"/>
    <n v="1"/>
    <n v="1"/>
    <n v="0"/>
    <n v="1"/>
    <n v="0"/>
    <s v=""/>
    <n v="1"/>
    <s v=""/>
    <s v="2021 - H - Letting Run #122"/>
    <m/>
    <m/>
    <m/>
    <m/>
  </r>
  <r>
    <x v="349"/>
    <n v="2"/>
    <n v="1"/>
    <n v="0"/>
    <n v="2"/>
    <n v="0"/>
    <s v=""/>
    <n v="1"/>
    <s v=""/>
    <s v="2019 - H - Gåsetårns Marathon #66"/>
    <s v="2020 - H - Lettingrun #61 Peter 200/1"/>
    <m/>
    <m/>
    <m/>
  </r>
  <r>
    <x v="350"/>
    <n v="2"/>
    <n v="1"/>
    <n v="1"/>
    <n v="1"/>
    <n v="0"/>
    <n v="1"/>
    <n v="1"/>
    <s v=""/>
    <s v="2018 - H - Gåsetårns Marathon"/>
    <s v="2023 - M - Hvalsø Cannonball #50"/>
    <m/>
    <m/>
    <m/>
  </r>
  <r>
    <x v="351"/>
    <n v="0"/>
    <s v=""/>
    <n v="0"/>
    <n v="0"/>
    <n v="0"/>
    <s v=""/>
    <s v=""/>
    <s v=""/>
    <m/>
    <m/>
    <m/>
    <m/>
    <m/>
  </r>
  <r>
    <x v="352"/>
    <n v="0"/>
    <s v=""/>
    <n v="0"/>
    <n v="0"/>
    <n v="0"/>
    <s v=""/>
    <s v=""/>
    <s v=""/>
    <m/>
    <m/>
    <m/>
    <m/>
    <m/>
  </r>
  <r>
    <x v="353"/>
    <n v="0"/>
    <s v=""/>
    <n v="0"/>
    <n v="0"/>
    <n v="0"/>
    <s v=""/>
    <s v=""/>
    <s v=""/>
    <m/>
    <m/>
    <m/>
    <m/>
    <m/>
  </r>
  <r>
    <x v="354"/>
    <n v="3"/>
    <n v="1"/>
    <n v="2"/>
    <n v="1"/>
    <n v="0"/>
    <n v="1"/>
    <n v="1"/>
    <s v=""/>
    <s v="2020 - H - Lettingrun #64"/>
    <s v="2019 - M - Tosseløb #21"/>
    <s v="2025 - M - Kvickrun 2 x 500"/>
    <m/>
    <m/>
  </r>
  <r>
    <x v="355"/>
    <n v="1"/>
    <n v="1"/>
    <n v="0"/>
    <n v="1"/>
    <n v="0"/>
    <s v=""/>
    <n v="1"/>
    <s v=""/>
    <s v="2025 - H - Bjergbakke Marathon"/>
    <m/>
    <m/>
    <m/>
    <m/>
  </r>
  <r>
    <x v="356"/>
    <n v="1"/>
    <n v="1"/>
    <n v="0"/>
    <n v="1"/>
    <n v="0"/>
    <s v=""/>
    <n v="1"/>
    <s v=""/>
    <s v="2019 - H - Trivsel 24syv Marathon"/>
    <m/>
    <m/>
    <m/>
    <m/>
  </r>
  <r>
    <x v="357"/>
    <n v="1"/>
    <n v="1"/>
    <n v="0"/>
    <n v="1"/>
    <n v="0"/>
    <s v=""/>
    <n v="1"/>
    <s v=""/>
    <s v="2021 - H - 3600 Lillejuleaften"/>
    <m/>
    <m/>
    <m/>
    <m/>
  </r>
  <r>
    <x v="358"/>
    <n v="0"/>
    <s v=""/>
    <n v="0"/>
    <n v="0"/>
    <n v="0"/>
    <s v=""/>
    <s v=""/>
    <s v=""/>
    <m/>
    <m/>
    <m/>
    <m/>
    <m/>
  </r>
  <r>
    <x v="359"/>
    <n v="0"/>
    <s v=""/>
    <n v="0"/>
    <n v="0"/>
    <n v="0"/>
    <s v=""/>
    <s v=""/>
    <s v=""/>
    <m/>
    <m/>
    <m/>
    <m/>
    <m/>
  </r>
  <r>
    <x v="360"/>
    <n v="2"/>
    <n v="1"/>
    <n v="1"/>
    <n v="1"/>
    <n v="0"/>
    <n v="1"/>
    <n v="1"/>
    <s v=""/>
    <s v="2021 - H - Løve Halvmarathon"/>
    <s v="2023 - M - Marathon Popup #71 - Høje Taastrup"/>
    <m/>
    <m/>
    <m/>
  </r>
  <r>
    <x v="361"/>
    <n v="1"/>
    <n v="1"/>
    <n v="0"/>
    <n v="1"/>
    <n v="0"/>
    <s v=""/>
    <n v="1"/>
    <s v=""/>
    <s v="2022 - H - Randdal Cannonball nr. 62"/>
    <m/>
    <m/>
    <m/>
    <m/>
  </r>
  <r>
    <x v="362"/>
    <n v="2"/>
    <n v="1"/>
    <n v="0"/>
    <n v="2"/>
    <n v="0"/>
    <s v=""/>
    <n v="1"/>
    <s v=""/>
    <s v="2019 - H - SH løb #3 - midvinterløb"/>
    <s v="2021 - H - Marathon Popup #57 - Egedal"/>
    <m/>
    <m/>
    <m/>
  </r>
  <r>
    <x v="363"/>
    <n v="4"/>
    <n v="1"/>
    <n v="2"/>
    <n v="2"/>
    <n v="0"/>
    <n v="1"/>
    <n v="1"/>
    <s v=""/>
    <s v="2019 - H - Løve Halvmarathon #157"/>
    <s v="2021 - H - Slagelse Marathon #29"/>
    <s v="2022 - M - Hvalsø Cannonball #43"/>
    <s v="2025 - M - Kvick Run - Jes Kommune nr. 98"/>
    <m/>
  </r>
  <r>
    <x v="364"/>
    <n v="2"/>
    <n v="1"/>
    <n v="1"/>
    <n v="1"/>
    <n v="0"/>
    <n v="1"/>
    <n v="1"/>
    <s v=""/>
    <s v="2020 - H - Marathon i mosen #3"/>
    <s v="2023 - M - Run4700happiness"/>
    <m/>
    <m/>
    <m/>
  </r>
  <r>
    <x v="365"/>
    <n v="1"/>
    <n v="1"/>
    <n v="0"/>
    <n v="1"/>
    <n v="0"/>
    <s v=""/>
    <n v="1"/>
    <s v=""/>
    <s v="2020 - H - Lettingrun #Nytårsløb"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1">
  <r>
    <n v="1"/>
    <x v="0"/>
    <s v="Skovløberen"/>
    <x v="0"/>
    <s v="Nej"/>
    <s v="Ja"/>
    <x v="0"/>
    <x v="0"/>
    <s v="http://skovloeberen.dk/index.php/tidligere-ar/tidligere-aars-resultater"/>
  </r>
  <r>
    <n v="2"/>
    <x v="1"/>
    <s v="Lufthavnen rundt"/>
    <x v="1"/>
    <s v="Nej"/>
    <s v="Nej"/>
    <x v="1"/>
    <x v="1"/>
    <s v="http://www.hvalsoe-loebeklub.dk/index.php/artikler/-lobsresultater/564-lufthavnen-rundt-halvmarathon"/>
  </r>
  <r>
    <n v="3"/>
    <x v="2"/>
    <s v="BT Halvmarathon"/>
    <x v="2"/>
    <s v="Ja"/>
    <s v="Ja"/>
    <x v="2"/>
    <x v="1"/>
    <s v="http://xn--dengrnnehalvmaraton-z7b.dk/"/>
  </r>
  <r>
    <n v="4"/>
    <x v="3"/>
    <s v="DGI Landsstævneløbet 2009"/>
    <x v="3"/>
    <s v="Nej"/>
    <s v="Ja"/>
    <x v="3"/>
    <x v="0"/>
    <m/>
  </r>
  <r>
    <n v="5"/>
    <x v="4"/>
    <s v="Skovløberen"/>
    <x v="4"/>
    <s v="Nej"/>
    <s v="Ja"/>
    <x v="0"/>
    <x v="0"/>
    <s v="http://skovloeberen.dk/index.php/tidligere-ar/tidligere-aars-resultater"/>
  </r>
  <r>
    <n v="6"/>
    <x v="5"/>
    <s v="Lufthavnen rundt"/>
    <x v="5"/>
    <s v="Nej"/>
    <s v="Nej"/>
    <x v="1"/>
    <x v="1"/>
    <s v="https://www.motionsklubbenamager.dk/loeb/lufthavnen-rundt-strandparken"/>
  </r>
  <r>
    <n v="7"/>
    <x v="6"/>
    <s v="Broløbet - Øresund"/>
    <x v="6"/>
    <s v="Ja"/>
    <s v="Ja"/>
    <x v="1"/>
    <x v="1"/>
    <s v="https://www.oresundsbron.com/da/info/press/oresundsbron-fejrer-jubilaeum-med-brolobet-2010"/>
  </r>
  <r>
    <n v="8"/>
    <x v="7"/>
    <s v="Skovløberen"/>
    <x v="7"/>
    <s v="Nej"/>
    <s v="Ja"/>
    <x v="0"/>
    <x v="0"/>
    <s v="http://skovloeberen.dk/index.php/tidligere-ar/tidligere-aars-resultater"/>
  </r>
  <r>
    <n v="9"/>
    <x v="8"/>
    <s v="Broløbet - Storebælt"/>
    <x v="8"/>
    <s v="Ja"/>
    <s v="Ja"/>
    <x v="4"/>
    <x v="2"/>
    <s v="http://results.ultimate.dk/smartres/?eventid=853#box_details_header_anchor"/>
  </r>
  <r>
    <n v="10"/>
    <x v="9"/>
    <s v="Skovløberen"/>
    <x v="9"/>
    <s v="Nej"/>
    <s v="Ja"/>
    <x v="0"/>
    <x v="0"/>
    <s v="http://skovloeberen.dk/index.php/tidligere-ar/tidligere-aars-resultater"/>
  </r>
  <r>
    <n v="11"/>
    <x v="10"/>
    <s v="Helvede i Nord"/>
    <x v="10"/>
    <s v="Nej"/>
    <s v="Ja"/>
    <x v="5"/>
    <x v="1"/>
    <s v="https://helvedeinord.dk/"/>
  </r>
  <r>
    <n v="12"/>
    <x v="11"/>
    <s v="BT Halvmarathon"/>
    <x v="11"/>
    <s v="Nej"/>
    <s v="Ja"/>
    <x v="2"/>
    <x v="1"/>
    <s v="http://xn--dengrnnehalvmaraton-z7b.dk/"/>
  </r>
  <r>
    <n v="13"/>
    <x v="12"/>
    <s v="Skovløberen"/>
    <x v="12"/>
    <s v="Nej"/>
    <s v="Ja"/>
    <x v="0"/>
    <x v="0"/>
    <s v="http://skovloeberen.dk/index.php/tidligere-ar/tidligere-aars-resultater"/>
  </r>
  <r>
    <n v="14"/>
    <x v="13"/>
    <s v="Helvede i Nord"/>
    <x v="13"/>
    <s v="Nej"/>
    <s v="Ja"/>
    <x v="5"/>
    <x v="1"/>
    <s v="https://helvedeinord.dk/"/>
  </r>
  <r>
    <n v="15"/>
    <x v="14"/>
    <s v="BT Halvmarathon"/>
    <x v="14"/>
    <s v="Nej"/>
    <s v="Ja"/>
    <x v="2"/>
    <x v="1"/>
    <s v="http://xn--dengrnnehalvmaraton-z7b.dk/"/>
  </r>
  <r>
    <n v="16"/>
    <x v="15"/>
    <s v="Farø Broløb"/>
    <x v="15"/>
    <s v="Ja"/>
    <s v="Ja"/>
    <x v="6"/>
    <x v="0"/>
    <s v="http://live.ultimate.dk/desktop/front/?eventid=1933&amp;language=dk"/>
  </r>
  <r>
    <n v="17"/>
    <x v="16"/>
    <s v="Sandflugtsløbet"/>
    <x v="16"/>
    <s v="Nej"/>
    <s v="Ja"/>
    <x v="7"/>
    <x v="0"/>
    <s v="http://sandflugtslobet.dk/"/>
  </r>
  <r>
    <n v="18"/>
    <x v="17"/>
    <s v="Skovmaren"/>
    <x v="17"/>
    <s v="Nej"/>
    <s v="Ja"/>
    <x v="8"/>
    <x v="1"/>
    <s v="http://www.skovmarathon.dk/pages/resultater.htm"/>
  </r>
  <r>
    <n v="19"/>
    <x v="18"/>
    <s v="VM halvmarathon Kbh"/>
    <x v="18"/>
    <s v="Nej"/>
    <s v="Ja"/>
    <x v="9"/>
    <x v="1"/>
    <s v="http://live.ultimate.dk/desktop/front/index.php?eventid=2200&amp;language=dk"/>
  </r>
  <r>
    <n v="20"/>
    <x v="19"/>
    <s v="Skovløberen"/>
    <x v="19"/>
    <s v="Nej"/>
    <s v="Ja"/>
    <x v="0"/>
    <x v="0"/>
    <s v="http://skovloeberen.dk/index.php/tidligere-ar/tidligere-aars-resultater"/>
  </r>
  <r>
    <n v="21"/>
    <x v="20"/>
    <s v="Hedeland Naturtrail"/>
    <x v="20"/>
    <s v="Nej"/>
    <s v="Ja"/>
    <x v="10"/>
    <x v="0"/>
    <s v="http://www.flongkondi.dk/naturtrail/"/>
  </r>
  <r>
    <n v="22"/>
    <x v="21"/>
    <s v="Skovløberen"/>
    <x v="21"/>
    <s v="Nej"/>
    <s v="Ja"/>
    <x v="0"/>
    <x v="0"/>
    <s v="http://skovloeberen.dk/index.php/tidligere-ar/tidligere-aars-resultater"/>
  </r>
  <r>
    <n v="23"/>
    <x v="22"/>
    <s v="Lillebælt Halvmarathon"/>
    <x v="22"/>
    <s v="Ja"/>
    <s v="Ja"/>
    <x v="11"/>
    <x v="2"/>
    <s v="http://www.lillebaelthalvmarathon.dk/resultater/"/>
  </r>
  <r>
    <n v="24"/>
    <x v="23"/>
    <s v="Gåsetårns Marathon #55"/>
    <x v="23"/>
    <s v="Ja"/>
    <s v="Ja"/>
    <x v="12"/>
    <x v="0"/>
    <s v="https://www.gaasetaarnmarathon.dk/resultater161218"/>
  </r>
  <r>
    <n v="25"/>
    <x v="24"/>
    <s v="Hvalsø Cannonball"/>
    <x v="24"/>
    <s v="Ja"/>
    <s v="Ja"/>
    <x v="0"/>
    <x v="0"/>
    <s v="https://hvalsoe-loebeklub.dk/cannonball/cannonball-resultater-diplomer/1795-resultater-16-marts-2019"/>
  </r>
  <r>
    <n v="26"/>
    <x v="25"/>
    <s v="Midt i Marathon"/>
    <x v="25"/>
    <s v="Ja"/>
    <s v="Ja"/>
    <x v="13"/>
    <x v="0"/>
    <s v="https://midtimaraton.webs.com/"/>
  </r>
  <r>
    <n v="27"/>
    <x v="26"/>
    <s v="Asnæs Halvmarathon #11"/>
    <x v="26"/>
    <s v="Ja"/>
    <s v="Ja"/>
    <x v="7"/>
    <x v="0"/>
    <s v="https://www.lmkasnaes.dk/klub/lmk-asnaes/sider/resultatliste"/>
  </r>
  <r>
    <n v="28"/>
    <x v="27"/>
    <s v="Midt i Marathon"/>
    <x v="27"/>
    <s v="Ja"/>
    <s v="Ja"/>
    <x v="13"/>
    <x v="0"/>
    <s v="https://midtimaraton.webs.com/"/>
  </r>
  <r>
    <n v="29"/>
    <x v="28"/>
    <s v="Benløse Marathon"/>
    <x v="28"/>
    <s v="Ja"/>
    <s v="Ja"/>
    <x v="14"/>
    <x v="0"/>
    <s v="https://www.marathon4100.dk/"/>
  </r>
  <r>
    <n v="30"/>
    <x v="29"/>
    <s v="Hvalsø Cannonball"/>
    <x v="29"/>
    <s v="Ja"/>
    <s v="Ja"/>
    <x v="0"/>
    <x v="0"/>
    <s v="https://hvalsoe-loebeklub.dk/cannonball/cannonball-resultater-diplomer/1804-resultater-1-juni-2019"/>
  </r>
  <r>
    <n v="31"/>
    <x v="30"/>
    <s v="Happymarathon #9"/>
    <x v="30"/>
    <s v="Ja"/>
    <s v="Ja"/>
    <x v="14"/>
    <x v="0"/>
    <s v="http://www.happymarathon.dk/435647427"/>
  </r>
  <r>
    <n v="32"/>
    <x v="31"/>
    <s v="Skarresøløbet"/>
    <x v="31"/>
    <s v="Nej"/>
    <s v="Ja"/>
    <x v="3"/>
    <x v="0"/>
    <s v="https://app.lap.io/event/2019-motion-skarresoe/results?category=H21"/>
  </r>
  <r>
    <n v="33"/>
    <x v="32"/>
    <s v="3600 - Ådalsløbet"/>
    <x v="32"/>
    <s v="Ja"/>
    <s v="Ja"/>
    <x v="15"/>
    <x v="1"/>
    <s v="https://my3.raceresult.com/128028/?lang=dk&amp;fbclid=IwAR0njV4WM_JmH_x2YmxCmJrzzrSgQR2JD5EnR-zKnfx6PbHWFXP730MNU9s#2_50D290"/>
  </r>
  <r>
    <n v="34"/>
    <x v="33"/>
    <s v="Regionsløb 2019 - Dag 4"/>
    <x v="33"/>
    <s v="Ja"/>
    <s v="Ja"/>
    <x v="0"/>
    <x v="0"/>
    <s v="https://bricksite.com/marathondanmark/regionsloeb-2019"/>
  </r>
  <r>
    <n v="35"/>
    <x v="34"/>
    <s v="Skinnermarathon #127"/>
    <x v="34"/>
    <s v="Ja"/>
    <s v="Ja"/>
    <x v="10"/>
    <x v="0"/>
    <s v="http://skinnermaraton.dk/resultater%2C%20diplomer%20og%20beretning.html"/>
  </r>
  <r>
    <n v="36"/>
    <x v="35"/>
    <s v="Fredskov Happy Basic #5"/>
    <x v="35"/>
    <s v="Ja"/>
    <s v="Ja"/>
    <x v="16"/>
    <x v="0"/>
    <s v="https://www.fredskovmarathon.dk/resultatlister-fredskov-happy-basic/"/>
  </r>
  <r>
    <n v="37"/>
    <x v="36"/>
    <s v="Tosseløb Basic #19"/>
    <x v="36"/>
    <s v="Ja"/>
    <s v="Ja"/>
    <x v="14"/>
    <x v="0"/>
    <s v="https://tosselobs-cannonball.dk/resultater-2019/"/>
  </r>
  <r>
    <n v="38"/>
    <x v="37"/>
    <s v="3600 - Ådalsløbet"/>
    <x v="37"/>
    <s v="Ja"/>
    <s v="Ja"/>
    <x v="15"/>
    <x v="1"/>
    <s v="www.3600marathon.com"/>
  </r>
  <r>
    <n v="39"/>
    <x v="38"/>
    <s v="Skinnermarathon #128"/>
    <x v="38"/>
    <s v="Ja"/>
    <s v="Ja"/>
    <x v="10"/>
    <x v="0"/>
    <s v="http://skinnermaraton.dk/resultater%2C%20diplomer%20og%20beretning.html"/>
  </r>
  <r>
    <n v="40"/>
    <x v="39"/>
    <s v="Tosseløb Basic #20"/>
    <x v="39"/>
    <s v="Ja"/>
    <s v="Ja"/>
    <x v="14"/>
    <x v="0"/>
    <s v="https://tosselobs-cannonball.dk/resultater-2019/"/>
  </r>
  <r>
    <n v="41"/>
    <x v="40"/>
    <s v="Svinninge Løbet"/>
    <x v="40"/>
    <s v="Ja"/>
    <s v="Ja"/>
    <x v="3"/>
    <x v="0"/>
    <s v="https://app.lap.io/event/2019-svinninge-loebet/result/2814971"/>
  </r>
  <r>
    <n v="42"/>
    <x v="41"/>
    <s v="Hvalsø Cannonball"/>
    <x v="41"/>
    <s v="Ja"/>
    <s v="Ja"/>
    <x v="0"/>
    <x v="0"/>
    <s v="https://hvalsoe-loebeklub.dk/cannonball/cannonball-resultater-diplomer/1816-resultater-18-august-2019"/>
  </r>
  <r>
    <n v="43"/>
    <x v="42"/>
    <s v="Løve Halvmarathon"/>
    <x v="42"/>
    <s v="Ja"/>
    <s v="Ja"/>
    <x v="17"/>
    <x v="0"/>
    <s v="https://www.xn--lvehalvmarathon-5tb.dk/resultatliste/"/>
  </r>
  <r>
    <n v="44"/>
    <x v="43"/>
    <s v="Skovløberen"/>
    <x v="43"/>
    <s v="Ja"/>
    <s v="Ja"/>
    <x v="0"/>
    <x v="0"/>
    <s v="http://skovloeberen.dk/index.php/tidligere-ar/tidligere-aars-resultater"/>
  </r>
  <r>
    <n v="45"/>
    <x v="44"/>
    <s v="Tosseløb - Kurt og Benjamin nr. 100"/>
    <x v="44"/>
    <s v="Ja"/>
    <s v="Ja"/>
    <x v="14"/>
    <x v="0"/>
    <s v="https://tosselobs-cannonball.dk/resultater-2019/"/>
  </r>
  <r>
    <n v="46"/>
    <x v="45"/>
    <s v="Asnæs Halvmarathon - Høstløbet"/>
    <x v="45"/>
    <s v="Ja"/>
    <s v="Ja"/>
    <x v="7"/>
    <x v="0"/>
    <s v="https://www.lmkasnaes.dk/klub/lmk-asnaes/sider/hostlobet-2019?fbclid=IwAR1ASsDobaOzpzAOScPgZ1Py-mdP-EnjPzl41IUqzW6vku9Nzwx1_NkLfQA"/>
  </r>
  <r>
    <n v="47"/>
    <x v="46"/>
    <s v="Copenhagen Half"/>
    <x v="46"/>
    <s v="Ja"/>
    <s v="Ja"/>
    <x v="9"/>
    <x v="1"/>
    <s v="https://cphhalf.dk/"/>
  </r>
  <r>
    <n v="48"/>
    <x v="47"/>
    <s v="Løve Halvmarathon #149"/>
    <x v="47"/>
    <s v="Ja"/>
    <s v="Ja"/>
    <x v="17"/>
    <x v="0"/>
    <s v="https://www.xn--lvehalvmarathon-5tb.dk/resultatliste/"/>
  </r>
  <r>
    <n v="49"/>
    <x v="48"/>
    <s v="Stevns Klient Naturløb"/>
    <x v="48"/>
    <s v="Ja"/>
    <s v="Ja"/>
    <x v="18"/>
    <x v="0"/>
    <s v="https://app.lap.io/event/2019-stevns-klint-naturloeb/results?category=RACE-21km"/>
  </r>
  <r>
    <n v="50"/>
    <x v="49"/>
    <s v="Bare fordi vi kan - Løb #1"/>
    <x v="49"/>
    <s v="Ja"/>
    <s v="Ja"/>
    <x v="10"/>
    <x v="0"/>
    <s v="http://barefordivikan.dk/resultater"/>
  </r>
  <r>
    <n v="51"/>
    <x v="50"/>
    <s v="CoZ Marathon"/>
    <x v="26"/>
    <s v="Ja"/>
    <s v="Ja"/>
    <x v="14"/>
    <x v="0"/>
    <s v="https://app.lap.io/event/2019-center-of-zealand-marathon/results"/>
  </r>
  <r>
    <n v="52"/>
    <x v="51"/>
    <s v="Løb med Finn"/>
    <x v="50"/>
    <s v="Ja"/>
    <s v="Ja"/>
    <x v="19"/>
    <x v="3"/>
    <s v="http://loebmedfinn.simplesite.com/443250383"/>
  </r>
  <r>
    <n v="53"/>
    <x v="52"/>
    <s v="Løve Halvmarathon - On tour Køge"/>
    <x v="51"/>
    <s v="Ja"/>
    <s v="Ja"/>
    <x v="20"/>
    <x v="0"/>
    <s v="https://www.xn--lvehalvmarathon-5tb.dk/resultatliste/"/>
  </r>
  <r>
    <n v="54"/>
    <x v="53"/>
    <s v="Happymarathon #21"/>
    <x v="52"/>
    <s v="Ja"/>
    <s v="Ja"/>
    <x v="14"/>
    <x v="0"/>
    <s v="http://www.happymarathon.dk/435647414"/>
  </r>
  <r>
    <n v="55"/>
    <x v="54"/>
    <s v="Hareskovby Marathon"/>
    <x v="53"/>
    <s v="Ja"/>
    <s v="Ja"/>
    <x v="21"/>
    <x v="1"/>
    <s v="https://www.hareskovbymarathon.dk/kommende-loeb/"/>
  </r>
  <r>
    <n v="56"/>
    <x v="55"/>
    <s v="Dansk Halvmarathon Klub - Herlev #4"/>
    <x v="54"/>
    <s v="Ja"/>
    <s v="Ja"/>
    <x v="22"/>
    <x v="1"/>
    <s v="https://danskhalvmarathonklub.dk/tilmeld-dig-loeb/"/>
  </r>
  <r>
    <n v="57"/>
    <x v="56"/>
    <s v="Løberen Skovmarathon"/>
    <x v="55"/>
    <s v="Ja"/>
    <s v="Ja"/>
    <x v="8"/>
    <x v="1"/>
    <s v="https://skovmarathon.dk/resultater.html"/>
  </r>
  <r>
    <n v="58"/>
    <x v="57"/>
    <s v="Tosseløb Basic #35"/>
    <x v="56"/>
    <s v="Ja"/>
    <s v="Ja"/>
    <x v="14"/>
    <x v="0"/>
    <s v="https://tosselobs-cannonball.dk/resultater-2019/"/>
  </r>
  <r>
    <n v="59"/>
    <x v="58"/>
    <s v="Trivsel 24syv Marathon - Jeanette Wly 200"/>
    <x v="57"/>
    <s v="Ja"/>
    <s v="Ja"/>
    <x v="23"/>
    <x v="0"/>
    <s v="http://www.trivsel24-7marathon.dk/deltagerliste/"/>
  </r>
  <r>
    <n v="60"/>
    <x v="59"/>
    <s v="Kerteminde Cannonball"/>
    <x v="58"/>
    <s v="Ja"/>
    <s v="Ja"/>
    <x v="24"/>
    <x v="2"/>
    <s v="https://kerteminde-cannonball.dk/"/>
  </r>
  <r>
    <n v="61"/>
    <x v="60"/>
    <s v="3600 Marathon - May Andersen 200"/>
    <x v="59"/>
    <s v="Ja"/>
    <s v="Ja"/>
    <x v="15"/>
    <x v="1"/>
    <s v="https://my4.raceresult.com/138117/?lang=dk"/>
  </r>
  <r>
    <n v="62"/>
    <x v="61"/>
    <s v="Happymarathon #24"/>
    <x v="60"/>
    <s v="Ja"/>
    <s v="Ja"/>
    <x v="14"/>
    <x v="0"/>
    <s v="http://www.happymarathon.dk/435647414"/>
  </r>
  <r>
    <n v="63"/>
    <x v="62"/>
    <s v="Tosseløb Cannonball #40"/>
    <x v="61"/>
    <s v="Ja"/>
    <s v="Ja"/>
    <x v="14"/>
    <x v="0"/>
    <s v="https://tosselobs-cannonball.dk/resultater-2019/"/>
  </r>
  <r>
    <n v="64"/>
    <x v="63"/>
    <s v="Fredskov Happy Basic #26"/>
    <x v="62"/>
    <s v="Ja"/>
    <s v="Ja"/>
    <x v="16"/>
    <x v="0"/>
    <s v="https://www.fredskovmarathon.dk/resultatlister-fredskov-happy-basic/"/>
  </r>
  <r>
    <n v="65"/>
    <x v="64"/>
    <s v="Hvalsø Cannonball #18"/>
    <x v="63"/>
    <s v="Ja"/>
    <s v="Ja"/>
    <x v="0"/>
    <x v="0"/>
    <s v="https://hvalsoe-loebeklub.dk/cannonball/cannonball-resultater-diplomer/1823-resultater-7-december-2019"/>
  </r>
  <r>
    <n v="66"/>
    <x v="65"/>
    <s v="Gåsetårns Marathon #66"/>
    <x v="64"/>
    <s v="Ja"/>
    <s v="Ja"/>
    <x v="12"/>
    <x v="0"/>
    <s v="https://www.gaasetaarnmarathon.dk/resultater151219"/>
  </r>
  <r>
    <n v="67"/>
    <x v="66"/>
    <s v="Trivsel 24syv Marathon"/>
    <x v="65"/>
    <s v="Ja"/>
    <s v="Ja"/>
    <x v="23"/>
    <x v="0"/>
    <s v="http://www.trivsel24-7marathon.dk/"/>
  </r>
  <r>
    <n v="68"/>
    <x v="67"/>
    <s v="SH løb #3 - midvinterløb"/>
    <x v="66"/>
    <s v="Ja"/>
    <s v="Ja"/>
    <x v="25"/>
    <x v="1"/>
    <s v="https://loeb.sh-site.dk/category/resultater/"/>
  </r>
  <r>
    <n v="69"/>
    <x v="68"/>
    <s v="Løve Halvmarathon #157"/>
    <x v="67"/>
    <s v="Ja"/>
    <s v="Ja"/>
    <x v="17"/>
    <x v="0"/>
    <s v="https://www.xn--lvehalvmarathon-5tb.dk/resultatliste/"/>
  </r>
  <r>
    <n v="70"/>
    <x v="69"/>
    <s v="Sædder Marathon"/>
    <x v="68"/>
    <s v="Ja"/>
    <s v="Ja"/>
    <x v="20"/>
    <x v="0"/>
    <s v="https://saeddermarathon-dk.webnode.dk/basic-lob-2-1-2020/"/>
  </r>
  <r>
    <n v="71"/>
    <x v="70"/>
    <s v="Faaborg Sund Marathon"/>
    <x v="69"/>
    <s v="Ja"/>
    <s v="Ja"/>
    <x v="26"/>
    <x v="2"/>
    <s v="https://www.faaborgsundmarathon.dk/444273596"/>
  </r>
  <r>
    <n v="72"/>
    <x v="71"/>
    <s v="Løve Halvmarathon #161"/>
    <x v="70"/>
    <s v="Ja"/>
    <s v="Ja"/>
    <x v="17"/>
    <x v="0"/>
    <s v="https://www.xn--lvehalvmarathon-5tb.dk/resultatliste/"/>
  </r>
  <r>
    <n v="73"/>
    <x v="72"/>
    <s v="NSEJ #4"/>
    <x v="71"/>
    <s v="Ja"/>
    <s v="Ja"/>
    <x v="15"/>
    <x v="1"/>
    <s v="http://nsejloeb.simplesite.com/"/>
  </r>
  <r>
    <n v="74"/>
    <x v="73"/>
    <s v="3600 - Ådalsløbet - i mørket"/>
    <x v="72"/>
    <s v="Ja"/>
    <s v="Ja"/>
    <x v="15"/>
    <x v="1"/>
    <s v="https://my.raceresult.com/146189/participants?lang=dk#4_5BFCEB"/>
  </r>
  <r>
    <n v="75"/>
    <x v="74"/>
    <s v="Kanonkugle Marathon #199"/>
    <x v="73"/>
    <s v="Ja"/>
    <s v="Ja"/>
    <x v="27"/>
    <x v="1"/>
    <s v="http://www.cannonballmarathons.dk/?page_id=902"/>
  </r>
  <r>
    <n v="76"/>
    <x v="75"/>
    <s v="Ballerup Cannonball #3"/>
    <x v="74"/>
    <s v="Ja"/>
    <s v="Ja"/>
    <x v="28"/>
    <x v="1"/>
    <s v="http://ballerupcannonball.dk/"/>
  </r>
  <r>
    <n v="77"/>
    <x v="76"/>
    <s v="3600 Marathon - Forårsløbet 2020"/>
    <x v="75"/>
    <s v="Ja"/>
    <s v="Ja"/>
    <x v="15"/>
    <x v="1"/>
    <s v="https://my.raceresult.com/140274/registration?lang=dk"/>
  </r>
  <r>
    <n v="78"/>
    <x v="77"/>
    <s v="Løve Halvmarathon #172"/>
    <x v="76"/>
    <s v="Ja"/>
    <s v="Ja"/>
    <x v="17"/>
    <x v="0"/>
    <s v="https://www.xn--lvehalvmarathon-5tb.dk/resultatliste/"/>
  </r>
  <r>
    <n v="79"/>
    <x v="78"/>
    <s v="Løve Halvmarathon #173"/>
    <x v="77"/>
    <s v="Ja"/>
    <s v="Ja"/>
    <x v="17"/>
    <x v="0"/>
    <s v="https://www.xn--lvehalvmarathon-5tb.dk/resultatliste/"/>
  </r>
  <r>
    <n v="80"/>
    <x v="79"/>
    <s v="Letting Run #2"/>
    <x v="78"/>
    <s v="Ja"/>
    <s v="Ja"/>
    <x v="15"/>
    <x v="1"/>
    <s v="https://lettingrun.dk/diplom/diplom-1-10.html"/>
  </r>
  <r>
    <n v="81"/>
    <x v="80"/>
    <s v="Løve Halvmarathon #176"/>
    <x v="79"/>
    <s v="Ja"/>
    <s v="Ja"/>
    <x v="17"/>
    <x v="0"/>
    <s v="https://www.xn--lvehalvmarathon-5tb.dk/resultatliste/"/>
  </r>
  <r>
    <n v="82"/>
    <x v="81"/>
    <s v="Christiansminde Corona Cannonball 2"/>
    <x v="73"/>
    <s v="Ja"/>
    <s v="Ja"/>
    <x v="29"/>
    <x v="2"/>
    <s v="http://christiansmindecannonball.simplesite.com/443269818"/>
  </r>
  <r>
    <n v="83"/>
    <x v="82"/>
    <s v="Letting Run #5"/>
    <x v="80"/>
    <s v="Ja"/>
    <s v="Ja"/>
    <x v="15"/>
    <x v="1"/>
    <s v="https://lettingrun.dk/diplom/diplom-1-10.html"/>
  </r>
  <r>
    <n v="84"/>
    <x v="83"/>
    <s v="Tosseløb Cannonball #65"/>
    <x v="81"/>
    <s v="Ja"/>
    <s v="Ja"/>
    <x v="14"/>
    <x v="0"/>
    <s v="https://tosselobs-cannonball.dk/resultater-2020/"/>
  </r>
  <r>
    <n v="85"/>
    <x v="84"/>
    <s v="Hvalsø Cannonball #19"/>
    <x v="82"/>
    <s v="Ja"/>
    <s v="Ja"/>
    <x v="0"/>
    <x v="0"/>
    <s v="https://hvalsoe-loebeklub.dk/cannonball/cannonball-resultater-diplomer/1839-resultater-13-juni-2020"/>
  </r>
  <r>
    <n v="86"/>
    <x v="84"/>
    <s v="Hvalsø Cannonball #20"/>
    <x v="83"/>
    <s v="Ja"/>
    <s v="Ja"/>
    <x v="0"/>
    <x v="0"/>
    <s v="https://hvalsoe-loebeklub.dk/cannonball/cannonball-resultater-diplomer/1839-resultater-13-juni-2020"/>
  </r>
  <r>
    <n v="87"/>
    <x v="85"/>
    <s v="NSEJ #5"/>
    <x v="84"/>
    <s v="Ja"/>
    <s v="Ja"/>
    <x v="15"/>
    <x v="1"/>
    <s v="http://nsejloeb.simplesite.com/"/>
  </r>
  <r>
    <n v="88"/>
    <x v="86"/>
    <s v="Kanonkugle Marathon #216"/>
    <x v="85"/>
    <s v="Ja"/>
    <s v="Ja"/>
    <x v="27"/>
    <x v="1"/>
    <s v="https://www.cannonballmarathons.dk/?page_id=3746"/>
  </r>
  <r>
    <n v="89"/>
    <x v="87"/>
    <s v="Juhldal/Bjerrede Marathon #28"/>
    <x v="86"/>
    <s v="Ja"/>
    <s v="Ja"/>
    <x v="30"/>
    <x v="0"/>
    <s v="http://www.lars-c.dk/200980718"/>
  </r>
  <r>
    <n v="90"/>
    <x v="88"/>
    <s v="Regionsløb 2020 - Dag 1"/>
    <x v="87"/>
    <s v="Ja"/>
    <s v="Ja"/>
    <x v="31"/>
    <x v="3"/>
    <s v="https://bricksite.com/marathondanmark/regionsloeb-2021"/>
  </r>
  <r>
    <n v="91"/>
    <x v="89"/>
    <s v="Regionsløb 2020 - Dag 2"/>
    <x v="88"/>
    <s v="Ja"/>
    <s v="Ja"/>
    <x v="32"/>
    <x v="4"/>
    <s v="https://bricksite.com/marathondanmark/regionsloeb-2021"/>
  </r>
  <r>
    <n v="92"/>
    <x v="90"/>
    <s v="Regionsløb 2020 - Dag 3"/>
    <x v="18"/>
    <s v="Ja"/>
    <s v="Ja"/>
    <x v="33"/>
    <x v="2"/>
    <s v="https://bricksite.com/marathondanmark/regionsloeb-2021"/>
  </r>
  <r>
    <n v="93"/>
    <x v="91"/>
    <s v="Regionsløb 2020 - Dag 4"/>
    <x v="89"/>
    <s v="Ja"/>
    <s v="Ja"/>
    <x v="6"/>
    <x v="0"/>
    <s v="https://bricksite.com/marathondanmark/regionsloeb-2021"/>
  </r>
  <r>
    <n v="94"/>
    <x v="92"/>
    <s v="Regionsløb 2020 - Dag 5"/>
    <x v="90"/>
    <s v="Ja"/>
    <s v="Ja"/>
    <x v="34"/>
    <x v="1"/>
    <s v="https://bricksite.com/marathondanmark/regionsloeb-2021"/>
  </r>
  <r>
    <n v="95"/>
    <x v="93"/>
    <s v="Kirke Syv Marathon #3"/>
    <x v="91"/>
    <s v="Ja"/>
    <s v="Ja"/>
    <x v="35"/>
    <x v="0"/>
    <s v="https://www.lnbk.nu/resultater"/>
  </r>
  <r>
    <n v="96"/>
    <x v="94"/>
    <s v="Løve Halvmarathon #192 &quot;On tour Himmelev&quot;"/>
    <x v="92"/>
    <s v="Ja"/>
    <s v="Ja"/>
    <x v="17"/>
    <x v="0"/>
    <s v="https://www.xn--lvehalvmarathon-5tb.dk/diplom-2/"/>
  </r>
  <r>
    <n v="97"/>
    <x v="95"/>
    <s v="Svinninge Løbet"/>
    <x v="93"/>
    <s v="Ja"/>
    <s v="Ja"/>
    <x v="3"/>
    <x v="0"/>
    <s v="https://app.lap.io/event/2020-svinninge-loebet/results"/>
  </r>
  <r>
    <n v="98"/>
    <x v="96"/>
    <s v="Løve Halvmarathon #193"/>
    <x v="94"/>
    <s v="Ja"/>
    <s v="Ja"/>
    <x v="17"/>
    <x v="0"/>
    <s v="https://www.xn--lvehalvmarathon-5tb.dk/diplom-2/"/>
  </r>
  <r>
    <n v="99"/>
    <x v="97"/>
    <s v="Asnæs Halvmarathon - on tour"/>
    <x v="95"/>
    <s v="Ja"/>
    <s v="Ja"/>
    <x v="7"/>
    <x v="0"/>
    <s v="https://www.lmkasnaes.dk/klub/lmk-asnaes/sider/resultatliste"/>
  </r>
  <r>
    <n v="100"/>
    <x v="98"/>
    <s v="Hvalsø Cannonball #22"/>
    <x v="96"/>
    <s v="Ja"/>
    <s v="Ja"/>
    <x v="0"/>
    <x v="0"/>
    <s v="https://hvalsoe-loebeklub.dk/cannonball/cannonball-resultater-diplomer/1849-diplom-22-august-2020"/>
  </r>
  <r>
    <n v="101"/>
    <x v="99"/>
    <s v="Østerbroløbet Guldborgsund"/>
    <x v="97"/>
    <s v="Ja"/>
    <s v="Ja"/>
    <x v="6"/>
    <x v="0"/>
    <s v="https://oesterbroloebet-guldborgsund.dk/Diplom.html"/>
  </r>
  <r>
    <n v="102"/>
    <x v="100"/>
    <s v="Knuthenborg Safaripark - Kramnitze"/>
    <x v="98"/>
    <s v="Ja"/>
    <s v="Ja"/>
    <x v="36"/>
    <x v="0"/>
    <s v="https://www.fredskovmarathon.dk/cannonball-kramnitze/"/>
  </r>
  <r>
    <n v="103"/>
    <x v="101"/>
    <s v="NSEJ #7"/>
    <x v="99"/>
    <s v="Ja"/>
    <s v="Ja"/>
    <x v="15"/>
    <x v="1"/>
    <s v="http://nsejloeb.simplesite.com/443284273"/>
  </r>
  <r>
    <n v="104"/>
    <x v="102"/>
    <s v="KvickRun on tour - det lille broløb"/>
    <x v="100"/>
    <s v="Ja"/>
    <s v="Ja"/>
    <x v="6"/>
    <x v="0"/>
    <s v="https://www.kvickrun.com/events-1/kvickrun-on-tour-det-lille-brolob"/>
  </r>
  <r>
    <n v="105"/>
    <x v="103"/>
    <s v="Lettingrun #23"/>
    <x v="98"/>
    <s v="Ja"/>
    <s v="Ja"/>
    <x v="15"/>
    <x v="1"/>
    <s v="https://lettingrun.dk/diplom/diplom-21-30.html"/>
  </r>
  <r>
    <n v="106"/>
    <x v="104"/>
    <s v="Lettingrun #25"/>
    <x v="101"/>
    <s v="Ja"/>
    <s v="Ja"/>
    <x v="15"/>
    <x v="1"/>
    <s v="https://lettingrun.dk/diplom/diplom-21-30.html"/>
  </r>
  <r>
    <n v="107"/>
    <x v="105"/>
    <s v="Grønbroløbet"/>
    <x v="102"/>
    <s v="Ja"/>
    <s v="Ja"/>
    <x v="16"/>
    <x v="0"/>
    <s v="https://www.stif.dk/Gr%c3%b8nbrol%c3%b8b-Diplomer"/>
  </r>
  <r>
    <n v="108"/>
    <x v="106"/>
    <s v="Lettingrun #26"/>
    <x v="103"/>
    <s v="Ja"/>
    <s v="Ja"/>
    <x v="15"/>
    <x v="1"/>
    <s v="https://lettingrun.dk/diplom/diplom-21-30.html"/>
  </r>
  <r>
    <n v="109"/>
    <x v="107"/>
    <s v="Løve Halvmarathon #"/>
    <x v="73"/>
    <s v="Ja"/>
    <s v="Ja"/>
    <x v="17"/>
    <x v="0"/>
    <s v="https://www.xn--lvehalvmarathon-5tb.dk/diplom-2/"/>
  </r>
  <r>
    <n v="110"/>
    <x v="108"/>
    <s v="Lettingrun #29"/>
    <x v="104"/>
    <s v="Ja"/>
    <s v="Ja"/>
    <x v="15"/>
    <x v="1"/>
    <s v="https://lettingrun.dk/diplom/diplom-21-30.html"/>
  </r>
  <r>
    <n v="111"/>
    <x v="109"/>
    <s v="Marathon PopUp #43 - Albertslund"/>
    <x v="105"/>
    <s v="Ja"/>
    <s v="Ja"/>
    <x v="37"/>
    <x v="1"/>
    <s v="https://marathonpopup.wordpress.com/resultat-og-diplomer/"/>
  </r>
  <r>
    <n v="112"/>
    <x v="110"/>
    <s v="Spodsbjerg Fyr løbet"/>
    <x v="106"/>
    <s v="Ja"/>
    <s v="Ja"/>
    <x v="38"/>
    <x v="1"/>
    <s v="https://my.raceresult.com/147689/results?lang=dk"/>
  </r>
  <r>
    <n v="113"/>
    <x v="111"/>
    <s v="Fredskov 2500 basic"/>
    <x v="107"/>
    <s v="Ja"/>
    <s v="Ja"/>
    <x v="9"/>
    <x v="1"/>
    <s v="https://www.fredskovmarathon.dk/fredskov-2500-basic-resultatliste/"/>
  </r>
  <r>
    <n v="114"/>
    <x v="112"/>
    <s v="NSEJ #8"/>
    <x v="108"/>
    <s v="Ja"/>
    <s v="Ja"/>
    <x v="15"/>
    <x v="1"/>
    <s v="http://nsejloeb.simplesite.com/443284273"/>
  </r>
  <r>
    <n v="115"/>
    <x v="113"/>
    <s v="3600 Marathon - Basisløb"/>
    <x v="109"/>
    <s v="Ja"/>
    <s v="Ja"/>
    <x v="15"/>
    <x v="1"/>
    <s v="https://my.raceresult.com/156988/results?lang=dk"/>
  </r>
  <r>
    <n v="116"/>
    <x v="114"/>
    <s v="Kommuneserie 2020 - Øst - Solrød"/>
    <x v="110"/>
    <s v="Ja"/>
    <s v="Ja"/>
    <x v="39"/>
    <x v="0"/>
    <s v="https://bricksite.com/marathondanmark/deltagerliste-solroed"/>
  </r>
  <r>
    <n v="117"/>
    <x v="115"/>
    <s v="Moffes Marathon - Strandløbet"/>
    <x v="111"/>
    <s v="Ja"/>
    <s v="Ja"/>
    <x v="40"/>
    <x v="1"/>
    <s v="https://moffesmaraton.dk/index.php/strand-loebet/"/>
  </r>
  <r>
    <n v="118"/>
    <x v="116"/>
    <s v="Slagelse Marathon #13"/>
    <x v="112"/>
    <s v="Ja"/>
    <s v="Ja"/>
    <x v="23"/>
    <x v="0"/>
    <s v="https://www.slagelsemarathonontour.dk/447617635"/>
  </r>
  <r>
    <n v="119"/>
    <x v="117"/>
    <s v="Lettingrun #42 - Paw 200"/>
    <x v="113"/>
    <s v="Ja"/>
    <s v="Ja"/>
    <x v="15"/>
    <x v="1"/>
    <s v="https://lettingrun.dk/diplom/diplom-41-50.html"/>
  </r>
  <r>
    <n v="120"/>
    <x v="118"/>
    <s v="Hvalsø Cannonball #25"/>
    <x v="114"/>
    <s v="Ja"/>
    <s v="Ja"/>
    <x v="0"/>
    <x v="0"/>
    <s v="https://hvalsoe-loebeklub.dk/cannonball/cannonball-resultater-diplomer/1861-resultater-diplomer-coronalob-2020"/>
  </r>
  <r>
    <n v="121"/>
    <x v="119"/>
    <s v="Lettingrun #45"/>
    <x v="115"/>
    <s v="Ja"/>
    <s v="Ja"/>
    <x v="15"/>
    <x v="1"/>
    <s v="https://lettingrun.dk/diplom/diplom-41-50.html"/>
  </r>
  <r>
    <n v="122"/>
    <x v="120"/>
    <s v="Lettingrun #49"/>
    <x v="116"/>
    <s v="Ja"/>
    <s v="Ja"/>
    <x v="15"/>
    <x v="1"/>
    <s v="https://lettingrun.dk/diplom/diplom-41-50.html"/>
  </r>
  <r>
    <n v="123"/>
    <x v="121"/>
    <s v="Hvalsø Cannonball #28"/>
    <x v="117"/>
    <s v="Ja"/>
    <s v="Ja"/>
    <x v="0"/>
    <x v="0"/>
    <s v="https://hvalsoe-loebeklub.dk/cannonball/cannonball-resultater-diplomer/1861-resultater-diplomer-coronalob-2020"/>
  </r>
  <r>
    <n v="124"/>
    <x v="122"/>
    <s v="Lettingrun #53 - Paw 100 - part 2"/>
    <x v="118"/>
    <s v="Ja"/>
    <s v="Ja"/>
    <x v="15"/>
    <x v="1"/>
    <s v="https://lettingrun.dk/diplom/diplom-51-60.html"/>
  </r>
  <r>
    <n v="125"/>
    <x v="123"/>
    <s v="Hvalsø Cannonball #33"/>
    <x v="119"/>
    <s v="Ja"/>
    <s v="Ja"/>
    <x v="0"/>
    <x v="0"/>
    <s v="https://hvalsoe-loebeklub.dk/cannonball/cannonball-resultater-diplomer/1861-resultater-diplomer-coronalob-2020"/>
  </r>
  <r>
    <n v="126"/>
    <x v="124"/>
    <s v="Lettingrun #58"/>
    <x v="120"/>
    <s v="Ja"/>
    <s v="Ja"/>
    <x v="15"/>
    <x v="1"/>
    <s v="https://lettingrun.dk/diplom/diplom-51-60.html"/>
  </r>
  <r>
    <n v="127"/>
    <x v="125"/>
    <s v="NSEJ #9"/>
    <x v="121"/>
    <s v="Ja"/>
    <s v="Ja"/>
    <x v="15"/>
    <x v="1"/>
    <s v="http://nsejloeb.simplesite.com/443284273"/>
  </r>
  <r>
    <n v="128"/>
    <x v="126"/>
    <s v="Lettingrun #61"/>
    <x v="122"/>
    <s v="Ja"/>
    <s v="Ja"/>
    <x v="15"/>
    <x v="1"/>
    <s v="https://lettingrun.dk/diplom/diplom-61-70.html"/>
  </r>
  <r>
    <n v="129"/>
    <x v="127"/>
    <s v="Lettingrun #64"/>
    <x v="123"/>
    <s v="Ja"/>
    <s v="Ja"/>
    <x v="15"/>
    <x v="1"/>
    <s v="https://lettingrun.dk/diplom/diplom-61-70.html"/>
  </r>
  <r>
    <n v="130"/>
    <x v="128"/>
    <s v="Marathon i mosen #3"/>
    <x v="124"/>
    <s v="Ja"/>
    <s v="Ja"/>
    <x v="9"/>
    <x v="1"/>
    <s v="https://docs.google.com/document/d/1pY9G5FkAf5ypc28ruH6c6LeYWiJ3Qx19mglN3Yl1JQc/edit?fbclid=IwAR0RRjwWzXrCQzCrhjugT2FL6DetmQnG0LIpx-r68EIvitPgskmbq3fucXc"/>
  </r>
  <r>
    <n v="131"/>
    <x v="129"/>
    <s v="Lettingrun #71 - Nytårsløb"/>
    <x v="125"/>
    <s v="Ja"/>
    <s v="Ja"/>
    <x v="15"/>
    <x v="1"/>
    <s v="https://lettingrun.dk/diplom/diplom-71-80.html"/>
  </r>
  <r>
    <n v="132"/>
    <x v="130"/>
    <s v="sh løb #10"/>
    <x v="126"/>
    <s v="Ja"/>
    <s v="Ja"/>
    <x v="25"/>
    <x v="1"/>
    <s v="https://loeb.sh-site.dk/category/diplomer/"/>
  </r>
  <r>
    <n v="133"/>
    <x v="131"/>
    <s v="Fredskov 2500 basic"/>
    <x v="127"/>
    <s v="Ja"/>
    <s v="Ja"/>
    <x v="9"/>
    <x v="1"/>
    <s v="https://www.fredskovmarathon.dk/fredskov-2500-basic-resultatliste/"/>
  </r>
  <r>
    <n v="134"/>
    <x v="132"/>
    <s v="Papegøjeløbet"/>
    <x v="128"/>
    <s v="Ja"/>
    <s v="Ja"/>
    <x v="16"/>
    <x v="0"/>
    <s v="https://silykke.nu/diplom"/>
  </r>
  <r>
    <n v="135"/>
    <x v="133"/>
    <s v="Fredskov 2500 basic"/>
    <x v="129"/>
    <s v="Ja"/>
    <s v="Ja"/>
    <x v="9"/>
    <x v="1"/>
    <s v="https://www.fredskovmarathon.dk/fredskov-2500-basic-resultatliste/"/>
  </r>
  <r>
    <n v="136"/>
    <x v="134"/>
    <s v="Juhldal/Bjerrede Marathon #52"/>
    <x v="130"/>
    <s v="Ja"/>
    <s v="Ja"/>
    <x v="28"/>
    <x v="1"/>
    <s v="http://www.lars-c.dk/"/>
  </r>
  <r>
    <n v="137"/>
    <x v="135"/>
    <s v="Letting Run #76"/>
    <x v="131"/>
    <s v="Ja"/>
    <s v="Ja"/>
    <x v="15"/>
    <x v="1"/>
    <s v="https://lettingrun.dk/diplom/diplom-71-80.html"/>
  </r>
  <r>
    <n v="138"/>
    <x v="136"/>
    <s v="Juhldal/Bjerrede Marathon #53"/>
    <x v="132"/>
    <s v="Ja"/>
    <s v="Ja"/>
    <x v="20"/>
    <x v="0"/>
    <s v="http://www.lars-c.dk/200980725"/>
  </r>
  <r>
    <n v="139"/>
    <x v="137"/>
    <s v="Humørmarathon #128"/>
    <x v="133"/>
    <s v="Ja"/>
    <s v="Ja"/>
    <x v="14"/>
    <x v="0"/>
    <s v="https://xn--humrmarathon-xjb.dk/diplom-resultatliste-101-150"/>
  </r>
  <r>
    <n v="140"/>
    <x v="138"/>
    <s v="Vestskovløbet - Moffes marathon #8"/>
    <x v="134"/>
    <s v="Ja"/>
    <s v="Ja"/>
    <x v="37"/>
    <x v="1"/>
    <s v="https://moffesmaraton.dk/index.php/8-vestskov-loebet/"/>
  </r>
  <r>
    <n v="141"/>
    <x v="139"/>
    <s v="Løve Halvmarathon #"/>
    <x v="135"/>
    <s v="Ja"/>
    <s v="Ja"/>
    <x v="17"/>
    <x v="0"/>
    <s v="https://www.xn--lvehalvmarathon-5tb.dk/deltagerliste2/"/>
  </r>
  <r>
    <n v="142"/>
    <x v="140"/>
    <s v="28KD Davidløbet"/>
    <x v="136"/>
    <s v="Ja"/>
    <s v="Ja"/>
    <x v="9"/>
    <x v="1"/>
    <s v="https://28kd.dk/arkiverede-lob/20210508a/"/>
  </r>
  <r>
    <n v="143"/>
    <x v="141"/>
    <s v="Skodsborg Marathon - LNBK on tour"/>
    <x v="137"/>
    <s v="Ja"/>
    <s v="Ja"/>
    <x v="41"/>
    <x v="1"/>
    <s v="https://my.raceresult.com/169141/participants?lang=dk"/>
  </r>
  <r>
    <n v="144"/>
    <x v="142"/>
    <s v="Kunstløbet - Moffes marathon #9"/>
    <x v="138"/>
    <s v="Ja"/>
    <s v="Ja"/>
    <x v="10"/>
    <x v="0"/>
    <s v="https://moffesmaraton.dk/index.php/9-kunst-loebet/"/>
  </r>
  <r>
    <n v="145"/>
    <x v="143"/>
    <s v="Marathon PopUp #52 - Gentofte"/>
    <x v="49"/>
    <s v="Ja"/>
    <s v="Ja"/>
    <x v="42"/>
    <x v="1"/>
    <s v="https://marathonpopup.wordpress.com/resultat-og-diplomer/"/>
  </r>
  <r>
    <n v="146"/>
    <x v="144"/>
    <s v="Regionsløb 2021 #1 - Rold Skov"/>
    <x v="139"/>
    <s v="Ja"/>
    <s v="Ja"/>
    <x v="43"/>
    <x v="3"/>
    <s v="https://bricksite.com/marathondanmark/regionsloeb-2022"/>
  </r>
  <r>
    <n v="147"/>
    <x v="145"/>
    <s v="Regionsløb 2021 #2 - Kølkær"/>
    <x v="140"/>
    <s v="Ja"/>
    <s v="Ja"/>
    <x v="44"/>
    <x v="4"/>
    <s v="https://bricksite.com/marathondanmark/regionsloeb-2022"/>
  </r>
  <r>
    <n v="148"/>
    <x v="146"/>
    <s v="Regionsløb 2021 #3"/>
    <x v="141"/>
    <s v="Ja"/>
    <s v="Ja"/>
    <x v="45"/>
    <x v="2"/>
    <s v="https://bricksite.com/marathondanmark/regionsloeb-2022"/>
  </r>
  <r>
    <n v="149"/>
    <x v="147"/>
    <s v="Regionsløb 2021 #4"/>
    <x v="142"/>
    <s v="Ja"/>
    <s v="Ja"/>
    <x v="30"/>
    <x v="0"/>
    <s v="https://bricksite.com/marathondanmark/regionsloeb-2022"/>
  </r>
  <r>
    <n v="150"/>
    <x v="148"/>
    <s v="Regionsløb 2021 #5"/>
    <x v="143"/>
    <s v="Ja"/>
    <s v="Ja"/>
    <x v="46"/>
    <x v="1"/>
    <s v="https://bricksite.com/marathondanmark/regionsloeb-2022"/>
  </r>
  <r>
    <n v="151"/>
    <x v="149"/>
    <s v="PE Marathon"/>
    <x v="144"/>
    <s v="Ja"/>
    <s v="Ja"/>
    <x v="1"/>
    <x v="1"/>
    <s v="https://drive.google.com/file/d/1TNwzFVq82_YutkttUjNr4xlaT3rhumvi/view?fbclid=IwAR3-5h4lnj7Z8DtqS0pAA_PmKcBHqbOtMhdTjOekYMoR0wi9UtpD7mKRZ-k"/>
  </r>
  <r>
    <n v="152"/>
    <x v="150"/>
    <s v="Bornholms Cannonball"/>
    <x v="145"/>
    <s v="Ja"/>
    <s v="Ja"/>
    <x v="47"/>
    <x v="1"/>
    <s v="https://www.bricksite.com/bornholmscannonball/planlagte-loeb"/>
  </r>
  <r>
    <n v="153"/>
    <x v="151"/>
    <s v="Slagelse Marathon #26"/>
    <x v="146"/>
    <s v="Ja"/>
    <s v="Ja"/>
    <x v="23"/>
    <x v="0"/>
    <s v="https://www.slagelsemarathonontour.dk/444507926"/>
  </r>
  <r>
    <n v="154"/>
    <x v="152"/>
    <s v="K2 Marathon "/>
    <x v="147"/>
    <s v="Ja"/>
    <s v="Ja"/>
    <x v="28"/>
    <x v="1"/>
    <s v="https://www.k2-marathon.dk/resultater/resultater-100821"/>
  </r>
  <r>
    <n v="155"/>
    <x v="153"/>
    <s v="Letting Run #100"/>
    <x v="148"/>
    <s v="Ja"/>
    <s v="Ja"/>
    <x v="15"/>
    <x v="1"/>
    <s v="https://lettingrun.dk/diplom/diplom-91-100.html"/>
  </r>
  <r>
    <n v="156"/>
    <x v="154"/>
    <s v="Samsø Halvmarathon"/>
    <x v="149"/>
    <s v="Ja"/>
    <s v="Ja"/>
    <x v="48"/>
    <x v="4"/>
    <s v="https://my.raceresult.com/157716/results#4_7B512B"/>
  </r>
  <r>
    <n v="157"/>
    <x v="155"/>
    <s v="123 triple Kalundborg"/>
    <x v="150"/>
    <s v="Ja"/>
    <s v="Ja"/>
    <x v="17"/>
    <x v="0"/>
    <s v="https://www.5taarnsmotion.dk/?side=deltagere_triple21"/>
  </r>
  <r>
    <n v="158"/>
    <x v="156"/>
    <s v="Skovløberen"/>
    <x v="151"/>
    <s v="Ja"/>
    <s v="Ja"/>
    <x v="0"/>
    <x v="0"/>
    <s v="https://www.sportstiming.dk/event/8137/participants"/>
  </r>
  <r>
    <n v="159"/>
    <x v="157"/>
    <s v="Letting Run #103 - Snøffelløbet"/>
    <x v="152"/>
    <s v="Ja"/>
    <s v="Ja"/>
    <x v="15"/>
    <x v="1"/>
    <s v="https://lettingrun.dk/diplom/diplom-101-110.html"/>
  </r>
  <r>
    <n v="160"/>
    <x v="158"/>
    <s v="Læsø Ultra"/>
    <x v="107"/>
    <s v="Ja"/>
    <s v="Ja"/>
    <x v="49"/>
    <x v="3"/>
    <s v="https://www.sportstiming.dk/event/8002"/>
  </r>
  <r>
    <n v="161"/>
    <x v="159"/>
    <s v="Margueritløbet Blokhus"/>
    <x v="153"/>
    <s v="Ja"/>
    <s v="Ja"/>
    <x v="50"/>
    <x v="3"/>
    <s v="https://www.pgu-pandrup.dk/Margueritl%C3%B8bet-Gateway-Blokhus?fbclid=IwAR0SNRT1hAXPbU45o-F3ebakeFQ8uPWVq1l8Fc0mAcO-Fven9TAgpo9Hz4k"/>
  </r>
  <r>
    <n v="162"/>
    <x v="160"/>
    <s v="Sørby Halvmarathon #7"/>
    <x v="154"/>
    <s v="Ja"/>
    <s v="Ja"/>
    <x v="23"/>
    <x v="0"/>
    <s v="https://www.slagelsemarathonontour.dk/449879369"/>
  </r>
  <r>
    <n v="163"/>
    <x v="161"/>
    <s v="Center of Zealand"/>
    <x v="155"/>
    <s v="Ja"/>
    <s v="Ja"/>
    <x v="14"/>
    <x v="0"/>
    <s v="https://www.sportstiming.dk/event/8735/results/3735939"/>
  </r>
  <r>
    <n v="164"/>
    <x v="162"/>
    <s v="K2 Marathon "/>
    <x v="156"/>
    <s v="Ja"/>
    <s v="Ja"/>
    <x v="35"/>
    <x v="0"/>
    <s v="https://www.k2-marathon.dk/resultater/resultater-091021"/>
  </r>
  <r>
    <n v="165"/>
    <x v="163"/>
    <s v="SH Løb #14 - ved graven"/>
    <x v="157"/>
    <s v="Ja"/>
    <s v="Ja"/>
    <x v="51"/>
    <x v="1"/>
    <s v="https://loeb.sh-site.dk/resultat-sh-loeb-13-ved-graven/"/>
  </r>
  <r>
    <n v="166"/>
    <x v="164"/>
    <s v="Tosseløb #134"/>
    <x v="158"/>
    <s v="Ja"/>
    <s v="Ja"/>
    <x v="14"/>
    <x v="0"/>
    <s v="https://tosselobs-cannonball.dk/resultater-2021/"/>
  </r>
  <r>
    <n v="167"/>
    <x v="165"/>
    <s v="Marathon PopUp #55 - Gentofte"/>
    <x v="159"/>
    <s v="Ja"/>
    <s v="Ja"/>
    <x v="42"/>
    <x v="1"/>
    <s v="https://marathonpopup.wordpress.com/resultat-og-diplomer/"/>
  </r>
  <r>
    <n v="168"/>
    <x v="166"/>
    <s v="Kommuneserie 2021 - Vest - Syddjurs"/>
    <x v="160"/>
    <s v="Ja"/>
    <s v="Ja"/>
    <x v="52"/>
    <x v="4"/>
    <s v="https://bricksite.com/marathondanmark/kommune-serie-oest-2020"/>
  </r>
  <r>
    <n v="169"/>
    <x v="167"/>
    <s v="Kommuneserie 2021 - Vest - Århus"/>
    <x v="161"/>
    <s v="Ja"/>
    <s v="Ja"/>
    <x v="53"/>
    <x v="4"/>
    <s v="https://bricksite.com/marathondanmark/kommune-serie-oest-2020"/>
  </r>
  <r>
    <n v="170"/>
    <x v="168"/>
    <s v="Kommuneserie 2021 - Vest - Odder"/>
    <x v="162"/>
    <s v="Ja"/>
    <s v="Ja"/>
    <x v="54"/>
    <x v="4"/>
    <s v="https://bricksite.com/marathondanmark/kommune-serie-oest-2020"/>
  </r>
  <r>
    <n v="171"/>
    <x v="169"/>
    <s v="Lufthavnen rundt"/>
    <x v="163"/>
    <s v="Ja"/>
    <s v="Ja"/>
    <x v="1"/>
    <x v="1"/>
    <s v="https://www.sportstiming.dk/event/9418"/>
  </r>
  <r>
    <n v="172"/>
    <x v="170"/>
    <s v="Letting Run #118 - Morten R nr. 100"/>
    <x v="164"/>
    <s v="Ja"/>
    <s v="Ja"/>
    <x v="15"/>
    <x v="1"/>
    <s v="https://lettingrun.dk/diplom/diplom-111-120.html"/>
  </r>
  <r>
    <n v="173"/>
    <x v="171"/>
    <s v="Sørby Halvmarathon #8"/>
    <x v="165"/>
    <s v="Ja"/>
    <s v="Ja"/>
    <x v="23"/>
    <x v="0"/>
    <s v="https://www.slagelsemarathonontour.dk/449879369"/>
  </r>
  <r>
    <n v="174"/>
    <x v="172"/>
    <s v="Sportiganløbet Slagelse"/>
    <x v="166"/>
    <s v="Ja"/>
    <s v="Ja"/>
    <x v="23"/>
    <x v="0"/>
    <s v="https://my.raceresult.com/181277/registration?fbclid=IwAR0iKEllO5jO5wF1DeOo3N5hGZ2Di2s-CBuAmOSJ8YptsmqdPxDYHVeOakY"/>
  </r>
  <r>
    <n v="175"/>
    <x v="173"/>
    <s v="Holger Danske Marathon"/>
    <x v="167"/>
    <s v="Ja"/>
    <s v="Ja"/>
    <x v="55"/>
    <x v="1"/>
    <s v="https://app.lap.io/event/2021-holger-danske-marathon/results"/>
  </r>
  <r>
    <n v="176"/>
    <x v="174"/>
    <s v="Humørmarathon #136"/>
    <x v="168"/>
    <s v="Ja"/>
    <s v="Ja"/>
    <x v="14"/>
    <x v="0"/>
    <s v="https://www.xn--humrmarathon-xjb.dk/deltagerliste"/>
  </r>
  <r>
    <n v="177"/>
    <x v="175"/>
    <s v="Letting Run #121"/>
    <x v="169"/>
    <s v="Ja"/>
    <s v="Ja"/>
    <x v="15"/>
    <x v="1"/>
    <s v="https://lettingrun.dk/diplom/diplom-121-130.html"/>
  </r>
  <r>
    <n v="178"/>
    <x v="176"/>
    <s v="Fredskov 2500 Basic"/>
    <x v="170"/>
    <s v="Ja"/>
    <s v="Ja"/>
    <x v="9"/>
    <x v="1"/>
    <s v="https://www.fredskovmarathon.dk/fredskov-2500-basic-resultatliste/"/>
  </r>
  <r>
    <n v="179"/>
    <x v="177"/>
    <s v="Letting Run #122"/>
    <x v="171"/>
    <s v="Ja"/>
    <s v="Ja"/>
    <x v="15"/>
    <x v="1"/>
    <s v="https://lettingrun.dk/diplom/diplom-121-130.html"/>
  </r>
  <r>
    <n v="180"/>
    <x v="178"/>
    <s v="3600 Lillejuleaften - løb"/>
    <x v="172"/>
    <s v="Ja"/>
    <s v="Ja"/>
    <x v="15"/>
    <x v="1"/>
    <s v="https://my.raceresult.com/187488/"/>
  </r>
  <r>
    <n v="181"/>
    <x v="179"/>
    <s v="Løve Halvmarathon #"/>
    <x v="173"/>
    <s v="Ja"/>
    <s v="Ja"/>
    <x v="17"/>
    <x v="0"/>
    <s v="https://www.xn--lvehalvmarathon-5tb.dk/resultatliste/"/>
  </r>
  <r>
    <n v="182"/>
    <x v="180"/>
    <s v="Marathon Popup #57 - Egedal"/>
    <x v="174"/>
    <s v="Ja"/>
    <s v="Ja"/>
    <x v="56"/>
    <x v="1"/>
    <s v="https://marathonpopup.wordpress.com/resultat-og-diplomer/"/>
  </r>
  <r>
    <n v="183"/>
    <x v="181"/>
    <s v="Slagelse Marathon #29"/>
    <x v="175"/>
    <s v="Ja"/>
    <s v="Ja"/>
    <x v="23"/>
    <x v="0"/>
    <s v="https://www.slagelsemarathonontour.dk/443965394"/>
  </r>
  <r>
    <n v="184"/>
    <x v="182"/>
    <s v="Letting Run #125"/>
    <x v="176"/>
    <s v="Ja"/>
    <s v="Ja"/>
    <x v="15"/>
    <x v="1"/>
    <s v="https://lettingrun.dk/diplom/diplom-121-130.html"/>
  </r>
  <r>
    <n v="185"/>
    <x v="183"/>
    <s v="28KD Elvisløbet"/>
    <x v="177"/>
    <s v="Ja"/>
    <s v="Ja"/>
    <x v="9"/>
    <x v="1"/>
    <s v="https://28kd.dk/20220108-2/"/>
  </r>
  <r>
    <n v="186"/>
    <x v="184"/>
    <s v="Dr. Nielsen Hyggemarathon"/>
    <x v="58"/>
    <s v="Ja"/>
    <s v="Ja"/>
    <x v="57"/>
    <x v="2"/>
    <s v="https://my.raceresult.com/159638/results"/>
  </r>
  <r>
    <n v="187"/>
    <x v="185"/>
    <s v="Borup Marathon - Lønbæk on tour"/>
    <x v="178"/>
    <s v="Ja"/>
    <s v="Ja"/>
    <x v="20"/>
    <x v="0"/>
    <s v="https://my.raceresult.com/185401/results"/>
  </r>
  <r>
    <n v="188"/>
    <x v="186"/>
    <s v="Vegan Run"/>
    <x v="179"/>
    <s v="Ja"/>
    <s v="Ja"/>
    <x v="17"/>
    <x v="0"/>
    <s v="https://www.veganrun.dk/resultatliste"/>
  </r>
  <r>
    <n v="189"/>
    <x v="187"/>
    <s v="Run4700Happiness"/>
    <x v="180"/>
    <s v="Ja"/>
    <s v="Ja"/>
    <x v="16"/>
    <x v="0"/>
    <s v="http://run4700happiness.123hjemmeside.dk/446865478"/>
  </r>
  <r>
    <n v="190"/>
    <x v="188"/>
    <s v="Marathon Popup #58 - Vallensbæk"/>
    <x v="181"/>
    <s v="Ja"/>
    <s v="Ja"/>
    <x v="58"/>
    <x v="1"/>
    <s v="https://marathonpopup.wordpress.com/resultat-og-diplomer/"/>
  </r>
  <r>
    <n v="191"/>
    <x v="189"/>
    <s v="Løve Halvmarathon #"/>
    <x v="182"/>
    <s v="Ja"/>
    <s v="Ja"/>
    <x v="17"/>
    <x v="0"/>
    <s v="https://www.xn--lvehalvmarathon-5tb.dk/resultatliste-3/"/>
  </r>
  <r>
    <n v="192"/>
    <x v="190"/>
    <s v="Marathon Popup #59 - Glostrup"/>
    <x v="183"/>
    <s v="Ja"/>
    <s v="Ja"/>
    <x v="59"/>
    <x v="1"/>
    <s v="https://marathonpopup.wordpress.com/resultat-og-diplomer/"/>
  </r>
  <r>
    <n v="193"/>
    <x v="191"/>
    <s v="Trivsel 24syv Marathon"/>
    <x v="184"/>
    <s v="Ja"/>
    <s v="Ja"/>
    <x v="23"/>
    <x v="0"/>
    <s v="http://www.trivsel24-7marathon.dk/diplom/"/>
  </r>
  <r>
    <n v="194"/>
    <x v="192"/>
    <s v="Letting Run #135 - 22022022"/>
    <x v="185"/>
    <s v="Ja"/>
    <s v="Ja"/>
    <x v="15"/>
    <x v="1"/>
    <s v="https://lettingrun.dk/diplom/diplom-131-140.html"/>
  </r>
  <r>
    <n v="195"/>
    <x v="193"/>
    <s v="Kjeldmann Cannonball #4"/>
    <x v="186"/>
    <s v="Ja"/>
    <s v="Ja"/>
    <x v="60"/>
    <x v="4"/>
    <s v="https://www.hvalsoe-loebeklub.dk/index.php/cannonball/cannonball-resultater-diplomer/1885-resultater-og-diplom-februar-2022"/>
  </r>
  <r>
    <n v="196"/>
    <x v="194"/>
    <s v="Holstebro Byløb"/>
    <x v="187"/>
    <s v="Ja"/>
    <s v="Ja"/>
    <x v="61"/>
    <x v="4"/>
    <s v="https://my.raceresult.com/165581/results"/>
  </r>
  <r>
    <n v="197"/>
    <x v="195"/>
    <s v="Bagsværd Sø - LNBK on tour"/>
    <x v="188"/>
    <s v="Ja"/>
    <s v="Ja"/>
    <x v="62"/>
    <x v="1"/>
    <s v="https://my.raceresult.com/190237/results"/>
  </r>
  <r>
    <n v="198"/>
    <x v="196"/>
    <s v="Moffes Marathon #17 - Rådhusløbet"/>
    <x v="189"/>
    <s v="Ja"/>
    <s v="Ja"/>
    <x v="40"/>
    <x v="1"/>
    <s v="https://moffesmaraton.dk/index.php/17-raadhusloebet/"/>
  </r>
  <r>
    <n v="199"/>
    <x v="197"/>
    <s v="Letting Run #138"/>
    <x v="190"/>
    <s v="Ja"/>
    <s v="Ja"/>
    <x v="15"/>
    <x v="1"/>
    <s v="https://lettingrun.dk/diplom/diplom-131-140.html"/>
  </r>
  <r>
    <n v="200"/>
    <x v="198"/>
    <s v="Hvalsø Cannonball #38"/>
    <x v="191"/>
    <s v="Ja"/>
    <s v="Ja"/>
    <x v="0"/>
    <x v="0"/>
    <s v="https://hvalsoe-loebeklub.dk/cannonball/cannonball-resultater-diplomer/1877-resultater-og-diplom-13-marts-2022"/>
  </r>
  <r>
    <n v="201"/>
    <x v="199"/>
    <s v="Løve Halvmarathon #"/>
    <x v="192"/>
    <s v="Ja"/>
    <s v="Ja"/>
    <x v="17"/>
    <x v="0"/>
    <s v="https://www.xn--lvehalvmarathon-5tb.dk/resultatliste-3/"/>
  </r>
  <r>
    <n v="202"/>
    <x v="200"/>
    <s v="Kommuneserie 2022 - Øst - Nekselø"/>
    <x v="193"/>
    <s v="Ja"/>
    <s v="Ja"/>
    <x v="17"/>
    <x v="0"/>
    <s v="https://bricksite.com/marathondanmark/deltagerliste-roskilde"/>
  </r>
  <r>
    <n v="203"/>
    <x v="201"/>
    <s v="TT Cannonball"/>
    <x v="194"/>
    <s v="Ja"/>
    <s v="Ja"/>
    <x v="36"/>
    <x v="0"/>
    <s v="http://www.ttcannonball.dk/start-resultatlister/"/>
  </r>
  <r>
    <n v="204"/>
    <x v="202"/>
    <s v="LNBK on tour - Hedeland"/>
    <x v="195"/>
    <s v="Ja"/>
    <s v="Ja"/>
    <x v="63"/>
    <x v="1"/>
    <s v="https://my.raceresult.com/196470/info"/>
  </r>
  <r>
    <n v="205"/>
    <x v="203"/>
    <s v="Letting Run #148 - Sølvbryllup"/>
    <x v="196"/>
    <s v="Ja"/>
    <s v="Ja"/>
    <x v="15"/>
    <x v="1"/>
    <s v="https://lettingrun.dk/diplom/diplom-141-150.html"/>
  </r>
  <r>
    <n v="206"/>
    <x v="204"/>
    <s v="Knuthenborg Safaripark"/>
    <x v="197"/>
    <s v="Ja"/>
    <s v="Ja"/>
    <x v="36"/>
    <x v="0"/>
    <s v="https://www.fredskovmarathon.dk/deltagerliste-alfabetisk-orden-21-05-2022/"/>
  </r>
  <r>
    <n v="207"/>
    <x v="205"/>
    <s v="Moffes Marathon - Brøndby Stadion"/>
    <x v="198"/>
    <s v="Ja"/>
    <s v="Ja"/>
    <x v="40"/>
    <x v="1"/>
    <s v="https://moffesmaraton.dk/index.php/19-broendby-stadion/"/>
  </r>
  <r>
    <n v="208"/>
    <x v="206"/>
    <s v="Løb på godset"/>
    <x v="199"/>
    <s v="Nej"/>
    <s v="Ja"/>
    <x v="18"/>
    <x v="0"/>
    <s v="https://www.sportstiming.dk/event/10457/results/4429994"/>
  </r>
  <r>
    <n v="209"/>
    <x v="207"/>
    <s v="Trivsel 24syv Marathon"/>
    <x v="200"/>
    <s v="Ja"/>
    <s v="Ja"/>
    <x v="23"/>
    <x v="0"/>
    <s v="http://www.trivsel24-7marathon.dk/diplom/"/>
  </r>
  <r>
    <n v="210"/>
    <x v="208"/>
    <s v="Skinnermarathon #165"/>
    <x v="28"/>
    <s v="Ja"/>
    <s v="Ja"/>
    <x v="10"/>
    <x v="0"/>
    <s v="https://www.skinnermaraton.dk/resultater,%20diplomer%20og%20beretning.html"/>
  </r>
  <r>
    <n v="211"/>
    <x v="209"/>
    <s v="3600 Marathon - Løb med en Kent"/>
    <x v="105"/>
    <s v="Ja"/>
    <s v="Ja"/>
    <x v="15"/>
    <x v="1"/>
    <s v="https://my.raceresult.com/199716/"/>
  </r>
  <r>
    <n v="212"/>
    <x v="210"/>
    <s v="Regionsløb 2022 - Dag 1"/>
    <x v="201"/>
    <s v="Ja"/>
    <s v="Ja"/>
    <x v="64"/>
    <x v="3"/>
    <s v="https://bricksite.com/marathondanmark/deltagerlister"/>
  </r>
  <r>
    <n v="213"/>
    <x v="211"/>
    <s v="Regionsløb 2022 - Dag 2"/>
    <x v="202"/>
    <s v="Ja"/>
    <s v="Ja"/>
    <x v="65"/>
    <x v="4"/>
    <s v="https://bricksite.com/marathondanmark/deltagerlister"/>
  </r>
  <r>
    <n v="214"/>
    <x v="212"/>
    <s v="Regionsløb 2022 - Dag 3"/>
    <x v="203"/>
    <s v="Ja"/>
    <s v="Ja"/>
    <x v="66"/>
    <x v="2"/>
    <s v="https://bricksite.com/marathondanmark/deltagerlister"/>
  </r>
  <r>
    <n v="215"/>
    <x v="213"/>
    <s v="Regionsløb 2022 - Dag 5"/>
    <x v="204"/>
    <s v="Ja"/>
    <s v="Ja"/>
    <x v="2"/>
    <x v="1"/>
    <s v="https://bricksite.com/marathondanmark/deltagerlister"/>
  </r>
  <r>
    <n v="216"/>
    <x v="214"/>
    <s v="Herstedhøje Bakkeløb - Brians nr. 200"/>
    <x v="205"/>
    <s v="Ja"/>
    <s v="Ja"/>
    <x v="37"/>
    <x v="1"/>
    <s v="https://my.raceresult.com/210191/results"/>
  </r>
  <r>
    <n v="217"/>
    <x v="215"/>
    <s v="Nordborg Cannonball - Fanø"/>
    <x v="128"/>
    <s v="Ja"/>
    <s v="Ja"/>
    <x v="67"/>
    <x v="2"/>
    <s v="https://nordborgcannonball.webnode.dk/resultatliste26/"/>
  </r>
  <r>
    <n v="218"/>
    <x v="216"/>
    <s v="SK-AL Cannonball - After Eight"/>
    <x v="206"/>
    <s v="Ja"/>
    <s v="Ja"/>
    <x v="13"/>
    <x v="0"/>
    <s v="https://www.sundkost-aktivlivsstil.dk/loeb/loebskalender/"/>
  </r>
  <r>
    <n v="219"/>
    <x v="217"/>
    <s v="Jyllingeløbet"/>
    <x v="207"/>
    <s v="Ja"/>
    <s v="Ja"/>
    <x v="35"/>
    <x v="0"/>
    <s v="https://www.sportstiming.dk/event/10458/results"/>
  </r>
  <r>
    <n v="220"/>
    <x v="218"/>
    <s v="Frederiksberg Marathon"/>
    <x v="208"/>
    <s v="Glemte"/>
    <s v="Ja"/>
    <x v="68"/>
    <x v="1"/>
    <s v="https://www.frederiksbergmarathon.dk/deltagere-og-resultater-1.html"/>
  </r>
  <r>
    <n v="221"/>
    <x v="219"/>
    <s v="Vejleåløbet #4 3 x 200 jubilæum"/>
    <x v="209"/>
    <s v="Ja"/>
    <s v="Ja"/>
    <x v="58"/>
    <x v="1"/>
    <s v="https://my.raceresult.com/213681/results"/>
  </r>
  <r>
    <n v="222"/>
    <x v="220"/>
    <s v="Kolding Night &amp; Day trail"/>
    <x v="210"/>
    <s v="Ja"/>
    <s v="Ja"/>
    <x v="69"/>
    <x v="2"/>
    <s v="https://www.sportstiming.dk/event/10199/results"/>
  </r>
  <r>
    <n v="223"/>
    <x v="221"/>
    <s v="Hvalsø Cannonball #40"/>
    <x v="211"/>
    <s v="Ja"/>
    <s v="Ja"/>
    <x v="0"/>
    <x v="0"/>
    <s v="https://hvalsoe-loebeklub.dk/cannonball/cannonball-resultater-diplomer/1887-resultater-og-diplom-24-09-2022"/>
  </r>
  <r>
    <n v="224"/>
    <x v="222"/>
    <s v="Den fynske Øl-Marathon"/>
    <x v="212"/>
    <s v="Ja"/>
    <s v="Ja"/>
    <x v="70"/>
    <x v="2"/>
    <s v="https://my.raceresult.com/184432/results"/>
  </r>
  <r>
    <n v="225"/>
    <x v="223"/>
    <s v="Kommuneserie 2022 - Vest - Lemvig"/>
    <x v="213"/>
    <s v="Ja"/>
    <s v="Ja"/>
    <x v="71"/>
    <x v="4"/>
    <s v="https://bricksite.com/marathondanmark/deltagerlister"/>
  </r>
  <r>
    <n v="226"/>
    <x v="224"/>
    <s v="Kommuneserie 2022 - Vest  Struer"/>
    <x v="214"/>
    <s v="Ja"/>
    <s v="Ja"/>
    <x v="72"/>
    <x v="4"/>
    <s v="https://bricksite.com/marathondanmark/deltagerlister"/>
  </r>
  <r>
    <n v="227"/>
    <x v="225"/>
    <s v="Kommuneserie 2022 - Vest - Skive"/>
    <x v="215"/>
    <s v="Ja"/>
    <s v="Ja"/>
    <x v="73"/>
    <x v="4"/>
    <s v="https://bricksite.com/marathondanmark/deltagerlister"/>
  </r>
  <r>
    <n v="228"/>
    <x v="226"/>
    <s v="Hvalsø Cannonball #41"/>
    <x v="216"/>
    <s v="Ja"/>
    <s v="Ja"/>
    <x v="0"/>
    <x v="0"/>
    <s v="https://hvalsoe-loebeklub.dk/cannonball/cannonball-resultater-diplomer/1888-resultater-og-diplom-11-11-2022"/>
  </r>
  <r>
    <n v="229"/>
    <x v="227"/>
    <s v="Moffes Marathon #22 - Damhussøen"/>
    <x v="217"/>
    <s v="Ja"/>
    <s v="Ja"/>
    <x v="74"/>
    <x v="1"/>
    <s v="https://moffesmaraton.dk/#"/>
  </r>
  <r>
    <n v="230"/>
    <x v="228"/>
    <s v="Diabetesløbet i Varnæs"/>
    <x v="218"/>
    <s v="Ja"/>
    <s v="Ja"/>
    <x v="75"/>
    <x v="2"/>
    <s v="http://popupcannonballmbb.123hjemmeside.dk/449054282?fbclid=IwAR3daIDtIO0AtVx6r5C8lJR2R9Jhpgt1EBkIbjQhI8AVoEKeE5x3w-AC18M"/>
  </r>
  <r>
    <n v="231"/>
    <x v="229"/>
    <s v="Grønbro- juleløbet"/>
    <x v="219"/>
    <s v="Ja"/>
    <s v="Ja"/>
    <x v="16"/>
    <x v="0"/>
    <s v="http://www.stif.dk/Julel%c3%b8b-d--03-12"/>
  </r>
  <r>
    <n v="232"/>
    <x v="230"/>
    <s v="Randdal Cannonball nr. 62"/>
    <x v="220"/>
    <s v="Ja"/>
    <s v="Ja"/>
    <x v="76"/>
    <x v="2"/>
    <s v="https://my.raceresult.com/194921/"/>
  </r>
  <r>
    <n v="233"/>
    <x v="231"/>
    <s v="Marathon PopUp #68 - Glostrup"/>
    <x v="221"/>
    <s v="Ja"/>
    <s v="Ja"/>
    <x v="59"/>
    <x v="1"/>
    <s v="https://marathonpopup.wordpress.com/resultat-og-diplomer/"/>
  </r>
  <r>
    <n v="234"/>
    <x v="232"/>
    <s v="Kvickrun - Jes 60 år"/>
    <x v="222"/>
    <s v="Ja"/>
    <s v="Ja"/>
    <x v="6"/>
    <x v="0"/>
    <s v="https://docs.google.com/document/d/1_wQpve4Isi5xXw1J8Lm4Ol417y7KK66wHspybDtuiDE/edit"/>
  </r>
  <r>
    <n v="235"/>
    <x v="233"/>
    <s v="Eegholm Løb - Valentinsløbet"/>
    <x v="202"/>
    <s v="Ja"/>
    <s v="Ja"/>
    <x v="77"/>
    <x v="3"/>
    <s v="https://eegholmloeb.dk/l-b-2023/valentins-l-bet-2023.html"/>
  </r>
  <r>
    <n v="236"/>
    <x v="234"/>
    <s v="Letting Run #204- Peter nr. 300"/>
    <x v="223"/>
    <s v="Ja"/>
    <s v="Ja"/>
    <x v="15"/>
    <x v="1"/>
    <s v="https://lettingrun.dk/diplom/diplom-201-210.html"/>
  </r>
  <r>
    <n v="237"/>
    <x v="235"/>
    <s v="SH Løb #17 - Ishøj Dyrepark"/>
    <x v="172"/>
    <s v="Ja"/>
    <s v="Ja"/>
    <x v="25"/>
    <x v="1"/>
    <s v="https://loeb.sh-site.dk/category/resultater/"/>
  </r>
  <r>
    <n v="238"/>
    <x v="236"/>
    <s v="Karise Marathon"/>
    <x v="224"/>
    <s v="Ja"/>
    <s v="Ja"/>
    <x v="30"/>
    <x v="0"/>
    <s v="https://karisemarathon.dk/448259068"/>
  </r>
  <r>
    <n v="239"/>
    <x v="237"/>
    <s v="Rødemosegaard Cannonball"/>
    <x v="225"/>
    <s v="Ja"/>
    <s v="Ja"/>
    <x v="78"/>
    <x v="2"/>
    <s v="https://runagain.com/da/run/RodemosegardCannonball/26.02.2023"/>
  </r>
  <r>
    <n v="240"/>
    <x v="238"/>
    <s v="RC Pop-Up - Hverdagshalvmarathon 1.0"/>
    <x v="226"/>
    <s v="Ja"/>
    <s v="Ja"/>
    <x v="79"/>
    <x v="4"/>
    <s v="https://randerscannonball.dk/93565098/tider-2023?fbclid=IwAR0AAB17h5uEembcCBmD1o8IOmKpbRw-MWiwUXNgXoQMVO3IkDnZOMFiYHs"/>
  </r>
  <r>
    <n v="241"/>
    <x v="239"/>
    <s v="Fredagshalvmarathon Ulstrup"/>
    <x v="227"/>
    <s v="Ja"/>
    <s v="Ja"/>
    <x v="80"/>
    <x v="4"/>
    <s v="https://www.facebook.com/events/527658026024341"/>
  </r>
  <r>
    <n v="242"/>
    <x v="240"/>
    <s v="Nordborg Cannonball"/>
    <x v="228"/>
    <s v="Ja"/>
    <s v="Ja"/>
    <x v="81"/>
    <x v="2"/>
    <s v="https://nordborgcannonball.webnode.dk/resultatliste31/"/>
  </r>
  <r>
    <n v="243"/>
    <x v="241"/>
    <s v="Bjergløb - Løb dig medicinfri"/>
    <x v="229"/>
    <s v="Ja"/>
    <s v="Ja"/>
    <x v="82"/>
    <x v="2"/>
    <s v="https://motionslob.dk/l%C3%B8bskalender/bjergl%C3%B8b-xii-l%C3%B8b-dig-medicinfri-odense-s%C3%B8?fbclid=IwAR1eY8qXKngHy0Rw75wUP-9FaCmJaYogpw_UVZID4Rc_GDJykByvGmmWong"/>
  </r>
  <r>
    <n v="244"/>
    <x v="242"/>
    <s v="Lønne Trail"/>
    <x v="230"/>
    <s v="Ja"/>
    <s v="Ja"/>
    <x v="83"/>
    <x v="2"/>
    <s v="https://www.sportstiming.dk/event/12036/results/5005502"/>
  </r>
  <r>
    <n v="245"/>
    <x v="243"/>
    <s v="Stribe marathon"/>
    <x v="231"/>
    <s v="Ja"/>
    <s v="Ja"/>
    <x v="84"/>
    <x v="4"/>
    <s v="https://ikastmarathon.dk/resultater/145/2023/04/29"/>
  </r>
  <r>
    <n v="246"/>
    <x v="244"/>
    <s v="Roskilde marathon"/>
    <x v="232"/>
    <s v="Ja"/>
    <s v="Ja"/>
    <x v="35"/>
    <x v="0"/>
    <s v="https://roskildemarathon.dk/diplom"/>
  </r>
  <r>
    <n v="247"/>
    <x v="245"/>
    <s v="Uptown Cannonball"/>
    <x v="233"/>
    <s v="Ja"/>
    <s v="Ja"/>
    <x v="85"/>
    <x v="2"/>
    <s v="https://uptowncannonball.dk/451391463/451391479"/>
  </r>
  <r>
    <n v="248"/>
    <x v="246"/>
    <s v="Farsø Runden"/>
    <x v="226"/>
    <s v="Ja"/>
    <s v="Ja"/>
    <x v="86"/>
    <x v="3"/>
    <s v="https://triogtrim.dk/farsoe-runden-resultater"/>
  </r>
  <r>
    <n v="249"/>
    <x v="247"/>
    <s v="Kalkmineløbet"/>
    <x v="234"/>
    <s v="Ja"/>
    <s v="Ja"/>
    <x v="87"/>
    <x v="4"/>
    <s v="https://kalkminelob.dk/"/>
  </r>
  <r>
    <n v="250"/>
    <x v="248"/>
    <s v="Juelsminde løb"/>
    <x v="235"/>
    <s v="Ja"/>
    <s v="Ja"/>
    <x v="88"/>
    <x v="4"/>
    <s v="https://www.sportstiming.dk/event/12125"/>
  </r>
  <r>
    <n v="251"/>
    <x v="249"/>
    <s v="De Tre Toppe"/>
    <x v="236"/>
    <s v="Ja"/>
    <s v="Ja"/>
    <x v="89"/>
    <x v="2"/>
    <s v="https://www.sportstiming.dk/event/12125/results/5223617"/>
  </r>
  <r>
    <n v="252"/>
    <x v="250"/>
    <s v="Hvalsø Cannonball On Tour - Sagnlandet"/>
    <x v="237"/>
    <s v="Ja"/>
    <s v="Ja"/>
    <x v="0"/>
    <x v="0"/>
    <s v="https://runagain.com/run/HvalsoCannonballOnTour-Sagnlandet"/>
  </r>
  <r>
    <n v="253"/>
    <x v="251"/>
    <s v="Kolstrup Gods Haderslev Kommuneløb"/>
    <x v="238"/>
    <s v="Ja"/>
    <s v="Ja"/>
    <x v="90"/>
    <x v="2"/>
    <s v="https://www.sportstiming.dk/event/12637?fbclid=IwAR0JNB2wZHNSDWOsNzUZAZkXJIHyFe-QCH5HxrhCF0KT_mhXbkD47Qtf6YM"/>
  </r>
  <r>
    <n v="254"/>
    <x v="252"/>
    <s v="Hvalsø Cannonball On Tour - Mors"/>
    <x v="239"/>
    <s v="Ja"/>
    <s v="Ja"/>
    <x v="91"/>
    <x v="3"/>
    <s v="https://runagain.com/run/HvalsoCannonballonTour-Mors"/>
  </r>
  <r>
    <n v="255"/>
    <x v="253"/>
    <s v="RC Pop-Up - Jørgens Træ"/>
    <x v="240"/>
    <s v="Ja"/>
    <s v="Ja"/>
    <x v="92"/>
    <x v="4"/>
    <s v="https://www.randerscannonball.dk/?fbclid=IwAR1YRXJ82C2f8x7-4ERPKDKdExqqpSbuY06n9NEkCAcbaETjGXY7gZWLpaw"/>
  </r>
  <r>
    <n v="256"/>
    <x v="254"/>
    <s v="Broløbet Storebælt 2023"/>
    <x v="196"/>
    <s v="Ja"/>
    <s v="Ja"/>
    <x v="4"/>
    <x v="2"/>
    <s v="https://www.brolob.dk/"/>
  </r>
  <r>
    <n v="257"/>
    <x v="255"/>
    <s v="SH LØB - Gribskov"/>
    <x v="241"/>
    <s v="Ja"/>
    <s v="Ja"/>
    <x v="5"/>
    <x v="1"/>
    <s v="https://loeb.sh-site.dk/resultat-sh-loeb-19-gribskov-nord/"/>
  </r>
  <r>
    <n v="258"/>
    <x v="256"/>
    <s v="Regionsløb 2023 - dag 5"/>
    <x v="242"/>
    <s v="Ja"/>
    <s v="Ja"/>
    <x v="93"/>
    <x v="3"/>
    <s v="https://bricksite.com/marathondanmark"/>
  </r>
  <r>
    <n v="259"/>
    <x v="257"/>
    <s v="Hvalsø Cannonball #45"/>
    <x v="243"/>
    <s v="Ja"/>
    <s v="Ja"/>
    <x v="0"/>
    <x v="0"/>
    <s v="https://www.hvalsoe-loebeklub.dk/index.php/cannonball/cannonball-resultater-diplomer"/>
  </r>
  <r>
    <n v="260"/>
    <x v="258"/>
    <s v="Adidas Terrex Sky Trail"/>
    <x v="244"/>
    <s v="Ja"/>
    <s v="Ja"/>
    <x v="94"/>
    <x v="4"/>
    <s v="https://www.sportstiming.dk/event/10954"/>
  </r>
  <r>
    <n v="261"/>
    <x v="259"/>
    <s v="Rubjerg Knude Løbet"/>
    <x v="245"/>
    <s v="Ja"/>
    <s v="Ja"/>
    <x v="95"/>
    <x v="3"/>
    <s v="https://www.sportstiming.dk/event/11887/results"/>
  </r>
  <r>
    <n v="262"/>
    <x v="260"/>
    <s v="Hvalsø Cannonball On tour - Hørsholm"/>
    <x v="246"/>
    <s v="Ja"/>
    <s v="Ja"/>
    <x v="96"/>
    <x v="1"/>
    <s v="https://hvalsoe-loebeklub.dk/cannonball/cannonball-resultater-diplomer/1904-resultater-og-diplom-27-09-2023"/>
  </r>
  <r>
    <n v="263"/>
    <x v="261"/>
    <s v="Danmarks Smukkeste løb"/>
    <x v="247"/>
    <s v="Ja"/>
    <s v="Ja"/>
    <x v="16"/>
    <x v="0"/>
    <s v="https://www.danmarkssmukkestelob.com/resultatliste"/>
  </r>
  <r>
    <n v="264"/>
    <x v="262"/>
    <s v="Kommuneserie 2023 - Vest - Vejen"/>
    <x v="248"/>
    <s v="Ja"/>
    <s v="Ja"/>
    <x v="97"/>
    <x v="2"/>
    <s v="https://bricksite.com/marathondanmark/kommune-serie-vest-2023"/>
  </r>
  <r>
    <n v="265"/>
    <x v="263"/>
    <s v="Hvalsø Cannonball #48"/>
    <x v="249"/>
    <s v="Ja"/>
    <s v="Ja"/>
    <x v="0"/>
    <x v="0"/>
    <s v="https://hvalsoe-loebeklub.dk/cannonball/cannonball-resultater-diplomer"/>
  </r>
  <r>
    <n v="266"/>
    <x v="264"/>
    <s v="NSEJ #10"/>
    <x v="250"/>
    <s v="Ja"/>
    <s v="Ja"/>
    <x v="15"/>
    <x v="1"/>
    <s v="https://runagain.com/da/run/NSEJ-Lob-10/11.11.2023"/>
  </r>
  <r>
    <n v="267"/>
    <x v="265"/>
    <s v="Hvalsø Cannonball #49"/>
    <x v="33"/>
    <s v="Ja"/>
    <s v="Ja"/>
    <x v="0"/>
    <x v="0"/>
    <s v="https://hvalsoe-loebeklub.dk/cannonball/cannonball-resultater-diplomer"/>
  </r>
  <r>
    <n v="268"/>
    <x v="266"/>
    <s v="Tosseløb"/>
    <x v="251"/>
    <s v="Ja"/>
    <s v="Ja"/>
    <x v="14"/>
    <x v="0"/>
    <s v="https://tosselobs-cannonball.dk/resultater-2023/"/>
  </r>
  <r>
    <n v="269"/>
    <x v="267"/>
    <s v="Karise Marathon - Jeanne nr. 100"/>
    <x v="29"/>
    <s v="Ja"/>
    <s v="Ja"/>
    <x v="30"/>
    <x v="0"/>
    <s v="https://karisemarathon.dk/451056966"/>
  </r>
  <r>
    <n v="270"/>
    <x v="268"/>
    <s v="NSEJ #11"/>
    <x v="252"/>
    <s v="Ja"/>
    <s v="Ja"/>
    <x v="15"/>
    <x v="1"/>
    <s v="https://nsejrun.dk/resultater"/>
  </r>
  <r>
    <n v="271"/>
    <x v="269"/>
    <s v="Letting Run #255"/>
    <x v="253"/>
    <s v="Ja"/>
    <s v="Ja"/>
    <x v="15"/>
    <x v="1"/>
    <s v="https://lettingrun.dk/diplom/diplom-251-260.html"/>
  </r>
  <r>
    <n v="272"/>
    <x v="270"/>
    <s v="Trivsel 24/7 On Tour - Regine 100"/>
    <x v="254"/>
    <s v="Ja"/>
    <s v="Ja"/>
    <x v="17"/>
    <x v="0"/>
    <s v="https://www.trivsel24-7marathon.dk/diplom/"/>
  </r>
  <r>
    <n v="273"/>
    <x v="271"/>
    <s v="Letting Run #261"/>
    <x v="255"/>
    <s v="Ja"/>
    <s v="Ja"/>
    <x v="15"/>
    <x v="1"/>
    <s v="https://lettingrun.dk/diplom/diplom-261-270.html"/>
  </r>
  <r>
    <n v="274"/>
    <x v="272"/>
    <s v="Hvalsø Cannonball #51"/>
    <x v="256"/>
    <s v="Ja"/>
    <s v="Ja"/>
    <x v="0"/>
    <x v="0"/>
    <s v="https://hvalsoe-loebeklub.dk/cannonball/cannonball-resultater-diplomer"/>
  </r>
  <r>
    <n v="275"/>
    <x v="273"/>
    <s v="Kommuneserie 2024 - Øst - Høje Taastrup"/>
    <x v="178"/>
    <s v="Ja"/>
    <s v="Ja"/>
    <x v="63"/>
    <x v="1"/>
    <s v="https://bricksite.com/marathondanmark/diplomerresultater-2"/>
  </r>
  <r>
    <n v="276"/>
    <x v="274"/>
    <s v="Trivsel 24/7 Marathon"/>
    <x v="257"/>
    <s v="Ja"/>
    <s v="Ja"/>
    <x v="23"/>
    <x v="0"/>
    <s v="https://www.trivsel24-7marathon.dk/diplom/"/>
  </r>
  <r>
    <n v="277"/>
    <x v="275"/>
    <s v="Hvalsø Cannonball #52 - Trine nr. 100"/>
    <x v="44"/>
    <s v="Ja"/>
    <s v="Ja"/>
    <x v="0"/>
    <x v="0"/>
    <s v="https://hvalsoe-loebeklub.dk/cannonball/cannonball-resultater-diplomer"/>
  </r>
  <r>
    <n v="278"/>
    <x v="276"/>
    <s v="Sørby Marathon on Tour - Sorø"/>
    <x v="258"/>
    <s v="Ja"/>
    <s v="Ja"/>
    <x v="13"/>
    <x v="0"/>
    <s v="https://slagelsemarathonontour.dk/438688123/450226701"/>
  </r>
  <r>
    <n v="279"/>
    <x v="277"/>
    <s v="Trivsel 24/7 (4 x jubilæum)"/>
    <x v="259"/>
    <s v="Ja"/>
    <s v="Ja"/>
    <x v="23"/>
    <x v="0"/>
    <s v="https://www.trivsel24-7marathon.dk/diplom/"/>
  </r>
  <r>
    <n v="280"/>
    <x v="278"/>
    <s v="Løve Halvmarathon - On tour Fjenneslev"/>
    <x v="260"/>
    <s v="Ja"/>
    <s v="Ja"/>
    <x v="13"/>
    <x v="0"/>
    <s v="https://www.xn--lvehalvmarathon-5tb.dk/resultatliste-3/"/>
  </r>
  <r>
    <n v="281"/>
    <x v="279"/>
    <s v="Hvalsø Cannonball #56"/>
    <x v="261"/>
    <s v="Ja"/>
    <s v="Ja"/>
    <x v="98"/>
    <x v="0"/>
    <s v="https://hvalsoe-loebeklub.dk/cannonball/cannonball-resultater-diplomer/1932-resultater-og-diplom-24-08-24"/>
  </r>
  <r>
    <n v="282"/>
    <x v="280"/>
    <s v="Karise Marathon - Eli nr. 1.000"/>
    <x v="262"/>
    <s v="Ja"/>
    <s v="Ja"/>
    <x v="30"/>
    <x v="0"/>
    <s v="https://karisemarathon.dk/452794465"/>
  </r>
  <r>
    <n v="283"/>
    <x v="281"/>
    <s v="Kommuneløb 2024 - Vest - Ærø"/>
    <x v="263"/>
    <s v="Ja"/>
    <s v="Ja"/>
    <x v="70"/>
    <x v="2"/>
    <s v="https://m.bricksite.com/marathondanmark/deltagerliste-odder-4-april"/>
  </r>
  <r>
    <n v="284"/>
    <x v="282"/>
    <s v="Kommuneløb 2024 - Vest - Assens"/>
    <x v="264"/>
    <s v="Ja"/>
    <s v="Ja"/>
    <x v="89"/>
    <x v="2"/>
    <s v="https://m.bricksite.com/marathondanmark/deltagerliste-aarhus-3-april"/>
  </r>
  <r>
    <n v="285"/>
    <x v="283"/>
    <s v="Kommuneløb 2024 - Vest - Nordfyn"/>
    <x v="265"/>
    <s v="Ja"/>
    <s v="Ja"/>
    <x v="78"/>
    <x v="2"/>
    <s v="https://m.bricksite.com/marathondanmark/deltagerliste-syddjurs-2-april"/>
  </r>
  <r>
    <n v="286"/>
    <x v="284"/>
    <s v="Roskilde Cannonball"/>
    <x v="266"/>
    <s v="Ja"/>
    <s v="Ja"/>
    <x v="35"/>
    <x v="0"/>
    <s v="Resultatliste/diplom | Roskilde Marathon"/>
  </r>
  <r>
    <n v="287"/>
    <x v="285"/>
    <s v="LNBK Vejleåløbet - Rikkes nr. 100"/>
    <x v="267"/>
    <s v="Ja"/>
    <s v="Ja"/>
    <x v="58"/>
    <x v="0"/>
    <s v="LNBK Vejleåløbet - Rikke Thestrup #100 , 08-02-2025 : : my.race|result"/>
  </r>
  <r>
    <n v="288"/>
    <x v="286"/>
    <s v="Jens Mogensen nr. 500 marathon"/>
    <x v="268"/>
    <s v="Ja"/>
    <s v="Ja"/>
    <x v="78"/>
    <x v="2"/>
    <s v="Jens Mogensen nr. 500 Marathon | Facebook"/>
  </r>
  <r>
    <n v="289"/>
    <x v="287"/>
    <s v="Reersø Løbet"/>
    <x v="269"/>
    <s v="Ja"/>
    <s v="Ja"/>
    <x v="17"/>
    <x v="0"/>
    <s v="Arrangementer og Løb - Løb - Afdelinger - hg"/>
  </r>
  <r>
    <n v="290"/>
    <x v="288"/>
    <s v="Hvalsø Cannonball #59"/>
    <x v="270"/>
    <s v="Ja"/>
    <s v="Ja"/>
    <x v="0"/>
    <x v="0"/>
    <s v="Resultater og diplom 12. april 2025"/>
  </r>
  <r>
    <n v="291"/>
    <x v="289"/>
    <s v="Sørby Marathon #111"/>
    <x v="271"/>
    <s v="Ja"/>
    <s v="Ja"/>
    <x v="23"/>
    <x v="0"/>
    <s v="Sørby Marathon | slagelsemarathonontour.dk"/>
  </r>
  <r>
    <n v="292"/>
    <x v="290"/>
    <s v="Bjergbakke Marathon"/>
    <x v="272"/>
    <s v="Ja"/>
    <s v="Ja"/>
    <x v="14"/>
    <x v="0"/>
    <s v="Se resultaterne for Bjergbakkemarathon i Ringsted 2025"/>
  </r>
  <r>
    <n v="293"/>
    <x v="291"/>
    <s v="Det lille broløb"/>
    <x v="273"/>
    <s v="Ja"/>
    <s v="Ja"/>
    <x v="6"/>
    <x v="0"/>
    <s v="Start og resultatlister - Google Drev"/>
  </r>
  <r>
    <n v="294"/>
    <x v="292"/>
    <s v="Hvalsø Cannonball - Sagnlandet"/>
    <x v="274"/>
    <s v="Ja"/>
    <s v="Ja"/>
    <x v="0"/>
    <x v="0"/>
    <s v="Cannonball: Resultater &amp; Diplomer"/>
  </r>
  <r>
    <n v="295"/>
    <x v="293"/>
    <s v="Papegøjeløbet - On Tour Sorø"/>
    <x v="275"/>
    <s v="Ja"/>
    <s v="Ja"/>
    <x v="13"/>
    <x v="0"/>
    <s v="https://silykke.nu/diplom"/>
  </r>
  <r>
    <n v="296"/>
    <x v="294"/>
    <s v="Anneberg Marathon"/>
    <x v="152"/>
    <s v="Ja"/>
    <s v="Ja"/>
    <x v="7"/>
    <x v="0"/>
    <s v="https://annebergmarathon.dk/tilmelding-og-betaling"/>
  </r>
  <r>
    <n v="297"/>
    <x v="295"/>
    <s v="Hvalsø Cannonball - Klub100"/>
    <x v="276"/>
    <s v="Ja"/>
    <s v="Ja"/>
    <x v="0"/>
    <x v="0"/>
    <s v="Cannonball: Resultater &amp; Diplomer"/>
  </r>
  <r>
    <n v="298"/>
    <x v="296"/>
    <s v="Broløbet Øresund"/>
    <x v="277"/>
    <s v="Ja"/>
    <s v="Ja"/>
    <x v="1"/>
    <x v="0"/>
    <s v="Sportstiming - Broløbet / Broloppet 2025"/>
  </r>
  <r>
    <n v="299"/>
    <x v="297"/>
    <s v="Ø-Marathon"/>
    <x v="278"/>
    <s v="Ja"/>
    <s v="Ja"/>
    <x v="1"/>
    <x v="0"/>
    <s v="Diplom – Ø-Marathon"/>
  </r>
  <r>
    <n v="300"/>
    <x v="298"/>
    <s v="Hvalsø Cannonball #62"/>
    <x v="279"/>
    <s v="Ja"/>
    <s v="Ja"/>
    <x v="0"/>
    <x v="0"/>
    <s v="Cannonball: Resultater &amp; Diplomer"/>
  </r>
  <r>
    <n v="301"/>
    <x v="299"/>
    <s v="Løb i lejet"/>
    <x v="280"/>
    <s v="Ja"/>
    <s v="Ja"/>
    <x v="5"/>
    <x v="0"/>
    <s v="https://www.xn--lb-i-lejet-0cb.nu/"/>
  </r>
  <r>
    <n v="302"/>
    <x v="300"/>
    <s v="Hvalsø Cannonball #64"/>
    <x v="281"/>
    <s v="Ja"/>
    <s v="Ja"/>
    <x v="0"/>
    <x v="0"/>
    <s v="https://hvalsoe-loebeklub.dk/cannonball/cannonball-resultater-diplomer"/>
  </r>
  <r>
    <n v="303"/>
    <x v="301"/>
    <s v="PTSD-Løbet "/>
    <x v="282"/>
    <s v="Ja"/>
    <s v="Ja"/>
    <x v="23"/>
    <x v="0"/>
    <s v="https://www.sportstiming.dk/event/15637"/>
  </r>
  <r>
    <n v="304"/>
    <x v="302"/>
    <s v="Trivsel 24/7"/>
    <x v="283"/>
    <s v="Ja"/>
    <s v="Ja"/>
    <x v="23"/>
    <x v="0"/>
    <s v="https://www.trivsel24-7marathon.dk/diplom/"/>
  </r>
  <r>
    <n v="305"/>
    <x v="303"/>
    <s v="Hvalsø Cannonball #65"/>
    <x v="284"/>
    <s v="Ja"/>
    <s v="Ja"/>
    <x v="0"/>
    <x v="0"/>
    <s v="https://hvalsoe-loebeklub.dk/cannonball/cannonball-resultater-diplomer"/>
  </r>
  <r>
    <n v="306"/>
    <x v="304"/>
    <s v="Papegøjeløbet - On Tour Sorø #40"/>
    <x v="285"/>
    <s v="Ja"/>
    <s v="Ja"/>
    <x v="13"/>
    <x v="0"/>
    <s v="https://www.dropbox.com/scl/fi/y8rckmp0fu66q1n39hhna/Papeg-jel-bet-16_11-25.pdf?rlkey=ecjac7kelso08e2i6lpz4n5r7&amp;st=gwsmghvr&amp;dl=0"/>
  </r>
  <r>
    <n v="307"/>
    <x v="305"/>
    <s v="Bjergbakke Marathon"/>
    <x v="286"/>
    <s v="Ja"/>
    <s v="Ja"/>
    <x v="14"/>
    <x v="0"/>
    <s v="https://bjergbakkemarathon.dk/resultatliste-2025/"/>
  </r>
  <r>
    <n v="308"/>
    <x v="306"/>
    <s v="Bazathon Cannonball"/>
    <x v="287"/>
    <s v="Ja"/>
    <s v="Ja"/>
    <x v="17"/>
    <x v="0"/>
    <s v="https://bazathon.dk/resultater"/>
  </r>
  <r>
    <n v="309"/>
    <x v="307"/>
    <s v="Hvalsø Cannonball #67"/>
    <x v="288"/>
    <s v="Ja"/>
    <s v="Ja"/>
    <x v="0"/>
    <x v="0"/>
    <s v="https://hvalsoe-loebeklub.dk/cannonball/cannonball-resultater-diplomer"/>
  </r>
  <r>
    <n v="310"/>
    <x v="308"/>
    <s v="Roskilde Cannonball"/>
    <x v="289"/>
    <s v="Ja"/>
    <s v="Ja"/>
    <x v="35"/>
    <x v="0"/>
    <s v="https://roskildemarathon.dk/diplom"/>
  </r>
  <r>
    <n v="311"/>
    <x v="309"/>
    <s v="Hvalsø Cannonball On Tour - Køge"/>
    <x v="290"/>
    <s v="Ja"/>
    <s v="Ja"/>
    <x v="20"/>
    <x v="0"/>
    <s v="https://hvalsoe-loebeklub.dk/cannonball/cannonball-resultater-diplomer"/>
  </r>
  <r>
    <n v="312"/>
    <x v="310"/>
    <s v="K2 Marathon - Egedal"/>
    <x v="291"/>
    <s v="Ja"/>
    <s v="Ja"/>
    <x v="56"/>
    <x v="1"/>
    <s v="https://www.k2-marathon.dk/resultater"/>
  </r>
  <r>
    <n v="313"/>
    <x v="311"/>
    <s v="K2 Marathon - Wly v. 6.0"/>
    <x v="175"/>
    <s v="Ja"/>
    <s v="Ja"/>
    <x v="28"/>
    <x v="1"/>
    <s v="https://www.k2-marathon.dk/resultater"/>
  </r>
  <r>
    <n v="314"/>
    <x v="312"/>
    <s v="Kommuneløb Øst - Dag 3 - Helsingør"/>
    <x v="292"/>
    <s v="Ja"/>
    <s v="Ja"/>
    <x v="55"/>
    <x v="1"/>
    <s v="https://www.bricksite.com/marathondanmark"/>
  </r>
  <r>
    <n v="315"/>
    <x v="313"/>
    <s v="SK-AL Cannonball - Den Store Eg"/>
    <x v="45"/>
    <s v="Ja"/>
    <s v="Ja"/>
    <x v="13"/>
    <x v="0"/>
    <s v="https://drive.google.com/drive/folders/1v6GKnhneaP6B1xiIl-Rgyi3mvJtAZNqB"/>
  </r>
  <r>
    <n v="316"/>
    <x v="314"/>
    <s v="Hedeland Cannonball #4"/>
    <x v="293"/>
    <s v="Ja"/>
    <s v="Ja"/>
    <x v="63"/>
    <x v="0"/>
    <s v="https://www.flongkondi.dk/hedeland-cannonball/"/>
  </r>
  <r>
    <n v="317"/>
    <x v="315"/>
    <s v="Motion Skarresø"/>
    <x v="294"/>
    <s v="Ja"/>
    <s v="Ja"/>
    <x v="3"/>
    <x v="0"/>
    <s v="https://www.sportstiming.dk/event/17941"/>
  </r>
  <r>
    <n v="318"/>
    <x v="316"/>
    <s v="Storstrømsløbet"/>
    <x v="295"/>
    <s v="Ja"/>
    <s v="Ja"/>
    <x v="12"/>
    <x v="0"/>
    <s v="https://www.sportstiming.dk/event/16001/results/7554699"/>
  </r>
  <r>
    <n v="319"/>
    <x v="317"/>
    <s v="Marathon PopUp #88"/>
    <x v="296"/>
    <s v="Ja"/>
    <s v="Ja"/>
    <x v="37"/>
    <x v="0"/>
    <s v="https://marathonpopup.wordpress.com/resultat-og-diplomer/"/>
  </r>
  <r>
    <n v="320"/>
    <x v="318"/>
    <s v="Spæn Cannonball - Tuelsø"/>
    <x v="257"/>
    <s v="Ja"/>
    <s v="Ja"/>
    <x v="13"/>
    <x v="0"/>
    <s v="https://www.xn--spncannonball-4fb.dk/resultat-lister/"/>
  </r>
  <r>
    <n v="321"/>
    <x v="319"/>
    <s v="Regionsløb 2026 Dag 5 - Gentofte"/>
    <x v="297"/>
    <m/>
    <m/>
    <x v="42"/>
    <x v="1"/>
    <s v="https://www.bricksite.com/marathondanmark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n v="1"/>
    <x v="0"/>
    <s v="Copenhagen Marathon"/>
    <x v="0"/>
    <s v="Ja"/>
    <s v="Ja"/>
    <s v="Danmark"/>
    <x v="0"/>
  </r>
  <r>
    <n v="2"/>
    <x v="1"/>
    <s v="HC Andersen Marathon"/>
    <x v="1"/>
    <s v="Ja"/>
    <s v="Nej"/>
    <s v="Danmark"/>
    <x v="1"/>
  </r>
  <r>
    <n v="3"/>
    <x v="2"/>
    <s v="Berlin Marathon"/>
    <x v="2"/>
    <s v="Ja"/>
    <s v="Ja"/>
    <s v="Tyskland"/>
    <x v="2"/>
  </r>
  <r>
    <n v="4"/>
    <x v="3"/>
    <s v="Amsterdam Marathon"/>
    <x v="3"/>
    <s v="Ja"/>
    <s v="Ja"/>
    <s v="Holland"/>
    <x v="2"/>
  </r>
  <r>
    <n v="5"/>
    <x v="4"/>
    <s v="Copenhagen Marathon"/>
    <x v="4"/>
    <s v="Ja"/>
    <s v="Ja"/>
    <s v="Danmark"/>
    <x v="0"/>
  </r>
  <r>
    <n v="6"/>
    <x v="5"/>
    <s v="Budapest Marathon"/>
    <x v="5"/>
    <s v="Ja"/>
    <s v="Ja"/>
    <s v="Ungarn"/>
    <x v="2"/>
  </r>
  <r>
    <n v="7"/>
    <x v="6"/>
    <s v="Copenhagen Marathon"/>
    <x v="6"/>
    <s v="Ja"/>
    <s v="Ja"/>
    <s v="Danmark"/>
    <x v="0"/>
  </r>
  <r>
    <n v="8"/>
    <x v="7"/>
    <s v="Skovløberen"/>
    <x v="7"/>
    <s v="Ja"/>
    <s v="Ja"/>
    <s v="Danmark"/>
    <x v="3"/>
  </r>
  <r>
    <n v="9"/>
    <x v="8"/>
    <s v="Copenhagen Marathon"/>
    <x v="8"/>
    <s v="Ja"/>
    <s v="Ja"/>
    <s v="Danmark"/>
    <x v="0"/>
  </r>
  <r>
    <n v="10"/>
    <x v="9"/>
    <s v="Dublin Marathon"/>
    <x v="9"/>
    <s v="Ja"/>
    <s v="Ja"/>
    <s v="Irland"/>
    <x v="2"/>
  </r>
  <r>
    <n v="11"/>
    <x v="10"/>
    <s v="Tosseløb #21"/>
    <x v="10"/>
    <s v="Ja"/>
    <s v="Ja"/>
    <s v="Danmark"/>
    <x v="4"/>
  </r>
  <r>
    <n v="12"/>
    <x v="11"/>
    <s v="Kitt Krogh Marathon"/>
    <x v="11"/>
    <s v="Ja"/>
    <s v="Ja"/>
    <s v="Danmark"/>
    <x v="5"/>
  </r>
  <r>
    <n v="13"/>
    <x v="12"/>
    <s v="Fredskov Jubilæumsløb"/>
    <x v="12"/>
    <s v="Ja"/>
    <s v="Ja"/>
    <s v="Danmark"/>
    <x v="6"/>
  </r>
  <r>
    <n v="14"/>
    <x v="13"/>
    <s v="Copenhagen Marathon"/>
    <x v="13"/>
    <s v="Ja"/>
    <s v="Ja"/>
    <s v="Danmark"/>
    <x v="0"/>
  </r>
  <r>
    <n v="15"/>
    <x v="14"/>
    <s v="Humør Marathon #150"/>
    <x v="14"/>
    <s v="Ja"/>
    <s v="Ja"/>
    <s v="Danmark"/>
    <x v="7"/>
  </r>
  <r>
    <n v="16"/>
    <x v="15"/>
    <s v="Regionsløb 2022 - Dag 4"/>
    <x v="15"/>
    <s v="Ja"/>
    <s v="Ja"/>
    <s v="Danmark"/>
    <x v="8"/>
  </r>
  <r>
    <n v="17"/>
    <x v="16"/>
    <s v="Letting Run #166"/>
    <x v="16"/>
    <s v="Ja"/>
    <s v="Ja"/>
    <s v="Danmark"/>
    <x v="9"/>
  </r>
  <r>
    <n v="18"/>
    <x v="17"/>
    <s v="Midt i Marathon"/>
    <x v="17"/>
    <s v="Ja"/>
    <s v="Ja"/>
    <s v="Danmark"/>
    <x v="10"/>
  </r>
  <r>
    <n v="19"/>
    <x v="18"/>
    <s v="COZ - Center of Zealand"/>
    <x v="18"/>
    <s v="Ja"/>
    <s v="Ja"/>
    <s v="Danmark"/>
    <x v="4"/>
  </r>
  <r>
    <n v="20"/>
    <x v="19"/>
    <s v="Moffesmarathon #21 - Pølseløbet"/>
    <x v="19"/>
    <s v="Ja"/>
    <s v="Ja"/>
    <s v="Danmark"/>
    <x v="11"/>
  </r>
  <r>
    <n v="21"/>
    <x v="20"/>
    <s v="LNBK Frederiksberg"/>
    <x v="20"/>
    <s v="Ja"/>
    <s v="Ja"/>
    <s v="Danmark"/>
    <x v="12"/>
  </r>
  <r>
    <n v="22"/>
    <x v="21"/>
    <s v="Tosseløb"/>
    <x v="21"/>
    <s v="Ja"/>
    <s v="Ja"/>
    <s v="Danmark"/>
    <x v="4"/>
  </r>
  <r>
    <n v="23"/>
    <x v="22"/>
    <s v="Hvalsø Cannonball #42"/>
    <x v="22"/>
    <s v="Ja"/>
    <s v="Ja"/>
    <s v="Danmark"/>
    <x v="3"/>
  </r>
  <r>
    <n v="24"/>
    <x v="23"/>
    <s v="Hvalsø Cannonball #43"/>
    <x v="23"/>
    <s v="Ja"/>
    <s v="Ja"/>
    <s v="Danmark"/>
    <x v="3"/>
  </r>
  <r>
    <n v="25"/>
    <x v="24"/>
    <s v="Roskilde Marathon"/>
    <x v="24"/>
    <s v="Ja"/>
    <s v="Ja"/>
    <s v="Danmark"/>
    <x v="13"/>
  </r>
  <r>
    <n v="26"/>
    <x v="25"/>
    <s v="Dr. Nielsen Hyggemarathon"/>
    <x v="25"/>
    <s v="Ja"/>
    <s v="Ja"/>
    <s v="Danmark"/>
    <x v="14"/>
  </r>
  <r>
    <n v="27"/>
    <x v="26"/>
    <s v="Søndersø Rundt"/>
    <x v="26"/>
    <s v="Ja"/>
    <s v="Ja"/>
    <s v="Danmark"/>
    <x v="15"/>
  </r>
  <r>
    <n v="28"/>
    <x v="27"/>
    <s v="SH Løb #16 - Dodekalitten"/>
    <x v="27"/>
    <s v="Ja"/>
    <s v="Ja"/>
    <s v="Danmark"/>
    <x v="16"/>
  </r>
  <r>
    <n v="29"/>
    <x v="28"/>
    <s v="Thy Trail Marathon"/>
    <x v="28"/>
    <s v="Nej"/>
    <s v="Ja"/>
    <s v="Danmark"/>
    <x v="17"/>
  </r>
  <r>
    <n v="30"/>
    <x v="29"/>
    <s v="Kommuneserie 2023 - Øst - Hørsholm"/>
    <x v="29"/>
    <s v="Ja"/>
    <s v="Ja"/>
    <s v="Danmark"/>
    <x v="18"/>
  </r>
  <r>
    <n v="31"/>
    <x v="30"/>
    <s v="Kommuneserie 2023 - Øst - Allerød"/>
    <x v="30"/>
    <s v="Ja"/>
    <s v="Ja"/>
    <s v="Danmark"/>
    <x v="19"/>
  </r>
  <r>
    <n v="32"/>
    <x v="31"/>
    <s v="Kommuneserie 2023 - Øst - Hillerød"/>
    <x v="31"/>
    <s v="Ja"/>
    <s v="Ja"/>
    <s v="Danmark"/>
    <x v="20"/>
  </r>
  <r>
    <n v="33"/>
    <x v="32"/>
    <s v="Troldeløbet - Vallensbæk"/>
    <x v="32"/>
    <s v="Ja"/>
    <s v="Ja"/>
    <s v="Danmark"/>
    <x v="21"/>
  </r>
  <r>
    <n v="34"/>
    <x v="33"/>
    <s v="Copenhagen Marathon"/>
    <x v="33"/>
    <s v="Ja"/>
    <s v="Ja"/>
    <s v="Danmark"/>
    <x v="0"/>
  </r>
  <r>
    <n v="35"/>
    <x v="34"/>
    <s v="K2 nr. 100"/>
    <x v="34"/>
    <s v="Ja"/>
    <s v="Ja"/>
    <s v="Danmark"/>
    <x v="22"/>
  </r>
  <r>
    <n v="36"/>
    <x v="35"/>
    <s v="Regionsløb 2023 - Dag 1"/>
    <x v="35"/>
    <s v="Ja"/>
    <s v="Ja"/>
    <s v="Danmark"/>
    <x v="23"/>
  </r>
  <r>
    <n v="37"/>
    <x v="36"/>
    <s v="Regionsløb 2023 - dag 3"/>
    <x v="36"/>
    <s v="Ja"/>
    <s v="Ja"/>
    <s v="Danmark"/>
    <x v="24"/>
  </r>
  <r>
    <n v="38"/>
    <x v="37"/>
    <s v="Regionsløb 2023 - dag 4"/>
    <x v="37"/>
    <s v="Ja"/>
    <s v="Ja"/>
    <s v="Danmark"/>
    <x v="25"/>
  </r>
  <r>
    <n v="39"/>
    <x v="38"/>
    <s v="Karise Marathon"/>
    <x v="38"/>
    <s v="Ja"/>
    <s v="Ja"/>
    <s v="Danmark"/>
    <x v="26"/>
  </r>
  <r>
    <n v="40"/>
    <x v="39"/>
    <s v="Kerteminde Cannonball"/>
    <x v="39"/>
    <s v="Ja"/>
    <s v="Ja"/>
    <s v="Danmark"/>
    <x v="27"/>
  </r>
  <r>
    <n v="41"/>
    <x v="40"/>
    <s v="Helsingborg Marathon"/>
    <x v="40"/>
    <s v="Ja"/>
    <s v="Ja"/>
    <s v="Sverige"/>
    <x v="2"/>
  </r>
  <r>
    <n v="42"/>
    <x v="41"/>
    <s v="Efterårsjævndøgnsløb - Team Førslev Motion"/>
    <x v="41"/>
    <s v="Ja"/>
    <s v="Ja"/>
    <s v="Danmark"/>
    <x v="26"/>
  </r>
  <r>
    <n v="43"/>
    <x v="42"/>
    <s v="Spodsbjerg Fyr Løbet 2023"/>
    <x v="42"/>
    <s v="Ja"/>
    <s v="Ja"/>
    <s v="Danmark"/>
    <x v="28"/>
  </r>
  <r>
    <n v="44"/>
    <x v="43"/>
    <s v="Eventyrkvarterets marathon"/>
    <x v="43"/>
    <s v="Ja"/>
    <s v="Ja"/>
    <s v="Danmark"/>
    <x v="29"/>
  </r>
  <r>
    <n v="45"/>
    <x v="44"/>
    <s v="Den fynske Øl-Marathon"/>
    <x v="44"/>
    <s v="Ja"/>
    <s v="Ja"/>
    <s v="Danmark"/>
    <x v="30"/>
  </r>
  <r>
    <n v="46"/>
    <x v="45"/>
    <s v="Kommuneserie 2023 - Vest - Fanø"/>
    <x v="45"/>
    <s v="Ja"/>
    <s v="Ja"/>
    <s v="Danmark"/>
    <x v="31"/>
  </r>
  <r>
    <n v="47"/>
    <x v="46"/>
    <s v="Kommuneserie 2023 - Vest - Varde"/>
    <x v="46"/>
    <s v="Ja"/>
    <s v="Ja"/>
    <s v="Danmark"/>
    <x v="32"/>
  </r>
  <r>
    <n v="48"/>
    <x v="47"/>
    <s v="Succes marathon - Agersø"/>
    <x v="47"/>
    <s v="Ja"/>
    <s v="Ja"/>
    <s v="Danmark"/>
    <x v="5"/>
  </r>
  <r>
    <n v="49"/>
    <x v="48"/>
    <s v="PE Marathon #27"/>
    <x v="48"/>
    <s v="Ja"/>
    <s v="Ja"/>
    <s v="Danmark"/>
    <x v="33"/>
  </r>
  <r>
    <n v="50"/>
    <x v="49"/>
    <s v="Hvalsø Cannonball #50"/>
    <x v="49"/>
    <s v="Ja"/>
    <s v="Ja"/>
    <s v="Danmark"/>
    <x v="3"/>
  </r>
  <r>
    <n v="51"/>
    <x v="50"/>
    <s v="Marathon Popup #72 - Høje Taastrup"/>
    <x v="50"/>
    <s v="Ja"/>
    <s v="Ja"/>
    <s v="Danmark"/>
    <x v="34"/>
  </r>
  <r>
    <n v="52"/>
    <x v="51"/>
    <s v="Run4700happiness"/>
    <x v="51"/>
    <s v="Ja"/>
    <s v="Ja"/>
    <s v="Danmark"/>
    <x v="6"/>
  </r>
  <r>
    <n v="53"/>
    <x v="52"/>
    <s v="Kalundborg vintermarathon"/>
    <x v="52"/>
    <s v="Ja"/>
    <s v="Ja"/>
    <s v="Danmark"/>
    <x v="35"/>
  </r>
  <r>
    <n v="54"/>
    <x v="53"/>
    <s v="Hammer Trail Winter"/>
    <x v="53"/>
    <s v="Ja"/>
    <s v="Ja"/>
    <s v="Danmark"/>
    <x v="36"/>
  </r>
  <r>
    <n v="55"/>
    <x v="54"/>
    <s v="NSEJ #12"/>
    <x v="54"/>
    <s v="Ja"/>
    <s v="Ja"/>
    <s v="Danmark"/>
    <x v="9"/>
  </r>
  <r>
    <n v="56"/>
    <x v="55"/>
    <s v="PE Marathon "/>
    <x v="55"/>
    <s v="Ja"/>
    <s v="Ja"/>
    <s v="Danmark"/>
    <x v="33"/>
  </r>
  <r>
    <n v="57"/>
    <x v="56"/>
    <s v="RC PopUp - Stevns"/>
    <x v="56"/>
    <s v="Ja"/>
    <s v="Ja"/>
    <s v="Danmark"/>
    <x v="37"/>
  </r>
  <r>
    <n v="58"/>
    <x v="57"/>
    <s v="Humør Marathon - David Bredo nr. 1.000"/>
    <x v="57"/>
    <s v="Ja"/>
    <s v="Ja"/>
    <s v="Danmark"/>
    <x v="4"/>
  </r>
  <r>
    <n v="59"/>
    <x v="58"/>
    <s v="Kommuneserie 2024 - Øst - Vallensbæk"/>
    <x v="58"/>
    <s v="Ja"/>
    <s v="Ja"/>
    <s v="Danmark"/>
    <x v="21"/>
  </r>
  <r>
    <n v="60"/>
    <x v="59"/>
    <s v="Kommuneserie 2024 - Øst - Albertslund"/>
    <x v="59"/>
    <s v="Ja"/>
    <s v="Ja"/>
    <s v="Danmark"/>
    <x v="38"/>
  </r>
  <r>
    <n v="61"/>
    <x v="60"/>
    <s v="Milano Marathon"/>
    <x v="60"/>
    <s v="Ja"/>
    <s v="Ja"/>
    <s v="Italien"/>
    <x v="2"/>
  </r>
  <r>
    <n v="62"/>
    <x v="61"/>
    <s v="Runden Marathon"/>
    <x v="61"/>
    <s v="Ja"/>
    <s v="Ja"/>
    <s v="Danmark"/>
    <x v="39"/>
  </r>
  <r>
    <n v="63"/>
    <x v="62"/>
    <s v="Copenhagen Marathon"/>
    <x v="62"/>
    <s v="Ja"/>
    <s v="Ja"/>
    <s v="Danmark"/>
    <x v="0"/>
  </r>
  <r>
    <n v="64"/>
    <x v="63"/>
    <s v="Øhavssti - Etape - Marathon (etape 4)"/>
    <x v="63"/>
    <s v="Ja"/>
    <s v="Ja"/>
    <s v="Danmark"/>
    <x v="40"/>
  </r>
  <r>
    <n v="65"/>
    <x v="64"/>
    <s v="Skinner Marathon"/>
    <x v="64"/>
    <s v="Ja"/>
    <s v="Ja"/>
    <s v="Danmark"/>
    <x v="41"/>
  </r>
  <r>
    <n v="66"/>
    <x v="65"/>
    <s v="Stribe Marathon #51"/>
    <x v="65"/>
    <s v="Ja"/>
    <s v="Ja"/>
    <s v="Danmark"/>
    <x v="42"/>
  </r>
  <r>
    <n v="67"/>
    <x v="66"/>
    <s v="Øhavssti - Etape - Marathon (etape 5)"/>
    <x v="66"/>
    <s v="Ja"/>
    <s v="Ja"/>
    <s v="Danmark"/>
    <x v="43"/>
  </r>
  <r>
    <n v="68"/>
    <x v="67"/>
    <s v="Athen Marathon"/>
    <x v="67"/>
    <s v="Ja"/>
    <s v="Ja"/>
    <s v="Grækenland"/>
    <x v="2"/>
  </r>
  <r>
    <n v="69"/>
    <x v="68"/>
    <s v="K2 Marathon"/>
    <x v="68"/>
    <s v="Ja"/>
    <s v="Ja"/>
    <s v="Danmark"/>
    <x v="0"/>
  </r>
  <r>
    <n v="70"/>
    <x v="69"/>
    <s v="Marathon Popup #82 - Rødovre"/>
    <x v="69"/>
    <s v="Ja"/>
    <s v="Ja"/>
    <s v="Danmark"/>
    <x v="44"/>
  </r>
  <r>
    <n v="71"/>
    <x v="70"/>
    <s v="Copenhagen Marathon"/>
    <x v="70"/>
    <s v="Ja"/>
    <s v="Ja"/>
    <s v="Danmark"/>
    <x v="0"/>
  </r>
  <r>
    <n v="72"/>
    <x v="71"/>
    <s v="Kalkmineløbet "/>
    <x v="71"/>
    <s v="Ja"/>
    <s v="Ja"/>
    <s v="Danmark"/>
    <x v="45"/>
  </r>
  <r>
    <n v="73"/>
    <x v="72"/>
    <s v="Flådeegene Marathon"/>
    <x v="72"/>
    <s v="Ja"/>
    <s v="Ja"/>
    <s v="Danmark"/>
    <x v="46"/>
  </r>
  <r>
    <n v="74"/>
    <x v="73"/>
    <s v="Marathon Popup #83 - Ishøj"/>
    <x v="73"/>
    <s v="Ja"/>
    <s v="Ja"/>
    <s v="Danmark"/>
    <x v="47"/>
  </r>
  <r>
    <n v="75"/>
    <x v="74"/>
    <s v="Sørby Marathon #116 - Slots Bjergby Forsamlingshus"/>
    <x v="74"/>
    <s v="Ja"/>
    <s v="Ja"/>
    <s v="Danmark"/>
    <x v="5"/>
  </r>
  <r>
    <n v="76"/>
    <x v="75"/>
    <s v="Regionsløb Dag 1 - Vesthimmerland"/>
    <x v="75"/>
    <s v="Ja"/>
    <s v="Ja"/>
    <s v="Danmark"/>
    <x v="48"/>
  </r>
  <r>
    <n v="77"/>
    <x v="76"/>
    <s v="Regionsløb Dag 2 - Hedensted"/>
    <x v="76"/>
    <s v="Ja"/>
    <s v="Ja"/>
    <s v="Danmark"/>
    <x v="49"/>
  </r>
  <r>
    <n v="78"/>
    <x v="77"/>
    <s v="Regionsløb Dag 3 - Fredericia"/>
    <x v="77"/>
    <s v="Ja"/>
    <s v="Ja"/>
    <s v="Danmark"/>
    <x v="50"/>
  </r>
  <r>
    <n v="79"/>
    <x v="78"/>
    <s v="Regionsløb Dag 4 - Vordingborg"/>
    <x v="78"/>
    <s v="Ja"/>
    <s v="Ja"/>
    <s v="Danmark"/>
    <x v="51"/>
  </r>
  <r>
    <n v="80"/>
    <x v="79"/>
    <s v="Regionsløb Dag 5 - Frederiksberg"/>
    <x v="79"/>
    <s v="Ja"/>
    <s v="Ja"/>
    <s v="Danmark"/>
    <x v="12"/>
  </r>
  <r>
    <n v="81"/>
    <x v="80"/>
    <s v="Karise Marathon - Solrød Kommune"/>
    <x v="80"/>
    <s v="Ja"/>
    <s v="Ja"/>
    <s v="Danmark"/>
    <x v="52"/>
  </r>
  <r>
    <n v="82"/>
    <x v="81"/>
    <s v="Anneberg Marathon #7"/>
    <x v="81"/>
    <s v="Ja"/>
    <s v="Ja"/>
    <s v="Danmark"/>
    <x v="7"/>
  </r>
  <r>
    <n v="83"/>
    <x v="82"/>
    <s v="Kokkedal Marathon - Rudersdal"/>
    <x v="82"/>
    <s v="Ja"/>
    <s v="Ja"/>
    <s v="Danmark"/>
    <x v="53"/>
  </r>
  <r>
    <n v="84"/>
    <x v="83"/>
    <s v="Vestvoldsmarathon"/>
    <x v="83"/>
    <s v="Ja"/>
    <s v="Ja"/>
    <s v="Danmark"/>
    <x v="54"/>
  </r>
  <r>
    <n v="85"/>
    <x v="84"/>
    <s v="Istanbul Marathon (PR)"/>
    <x v="84"/>
    <s v="Ja"/>
    <s v="Ja"/>
    <s v="Tyrkiet"/>
    <x v="2"/>
  </r>
  <r>
    <n v="86"/>
    <x v="85"/>
    <s v="Kommuneserie Vest 2025 - Åbenrå"/>
    <x v="85"/>
    <s v="Ja"/>
    <s v="Ja"/>
    <s v="Danmark"/>
    <x v="55"/>
  </r>
  <r>
    <n v="87"/>
    <x v="86"/>
    <s v="Kommuneserie Vest 2025 - Haderslev"/>
    <x v="86"/>
    <s v="Ja"/>
    <s v="Ja"/>
    <s v="Danmark"/>
    <x v="56"/>
  </r>
  <r>
    <n v="88"/>
    <x v="87"/>
    <s v="Kommuneserie Vest 2025 - Kolding"/>
    <x v="87"/>
    <s v="Ja"/>
    <s v="Ja"/>
    <s v="Danmark"/>
    <x v="57"/>
  </r>
  <r>
    <n v="89"/>
    <x v="88"/>
    <s v="Kokkedal Marathon - Adventsløb"/>
    <x v="88"/>
    <s v="Ja"/>
    <s v="Ja"/>
    <s v="Danmark"/>
    <x v="58"/>
  </r>
  <r>
    <n v="90"/>
    <x v="89"/>
    <s v="LNBK Amarminoen"/>
    <x v="89"/>
    <s v="Ja"/>
    <s v="Ja"/>
    <s v="Danmark"/>
    <x v="59"/>
  </r>
  <r>
    <n v="91"/>
    <x v="90"/>
    <s v="Kvickrun - 2 x 500"/>
    <x v="90"/>
    <s v="Ja"/>
    <s v="Ja"/>
    <s v="Danmark"/>
    <x v="60"/>
  </r>
  <r>
    <n v="92"/>
    <x v="91"/>
    <s v="Kvickrun on tour - Gentofte"/>
    <x v="91"/>
    <s v="Ja"/>
    <s v="Ja"/>
    <s v="Danmark"/>
    <x v="61"/>
  </r>
  <r>
    <n v="93"/>
    <x v="92"/>
    <s v="Kongsholm Cannonball"/>
    <x v="92"/>
    <s v="Ja"/>
    <s v="Ja"/>
    <s v="Danmark"/>
    <x v="38"/>
  </r>
  <r>
    <n v="94"/>
    <x v="93"/>
    <s v="PE Marathon #55 - Warny's nr. 200"/>
    <x v="93"/>
    <s v="Ja"/>
    <s v="Ja"/>
    <s v="Danmark"/>
    <x v="59"/>
  </r>
  <r>
    <n v="95"/>
    <x v="94"/>
    <s v="Faaborg Vinter Marathon"/>
    <x v="80"/>
    <s v="Ja"/>
    <s v="Ja"/>
    <s v="Danmark"/>
    <x v="62"/>
  </r>
  <r>
    <n v="96"/>
    <x v="95"/>
    <s v="Ø-marathon - Sydhavnen"/>
    <x v="94"/>
    <s v="Ja"/>
    <s v="Ja"/>
    <s v="Danmark"/>
    <x v="0"/>
  </r>
  <r>
    <n v="97"/>
    <x v="96"/>
    <s v="Barcelona Marathon"/>
    <x v="95"/>
    <s v="Ja"/>
    <s v="Nej"/>
    <s v="Spanien"/>
    <x v="2"/>
  </r>
  <r>
    <n v="98"/>
    <x v="97"/>
    <s v="Marathon Popup #85 - Glostrup"/>
    <x v="96"/>
    <s v="Ja"/>
    <s v="Ja"/>
    <s v="Danmark"/>
    <x v="63"/>
  </r>
  <r>
    <n v="99"/>
    <x v="98"/>
    <s v="Bilka Rooftop Rundtosse Løb"/>
    <x v="97"/>
    <s v="Ja"/>
    <s v="Ja"/>
    <s v="Danmark"/>
    <x v="64"/>
  </r>
  <r>
    <n v="100"/>
    <x v="99"/>
    <s v="Hvalsø Cannonball #68 - Morten nr. 100"/>
    <x v="98"/>
    <s v="Ja"/>
    <s v="Ja"/>
    <s v="Danmark"/>
    <x v="3"/>
  </r>
  <r>
    <n v="101"/>
    <x v="100"/>
    <s v="Kommuneløb Øst - Dag 1 - Frederikssund"/>
    <x v="99"/>
    <s v="Ja"/>
    <s v="Ja"/>
    <s v="Danmark"/>
    <x v="65"/>
  </r>
  <r>
    <n v="102"/>
    <x v="101"/>
    <s v="Kommuneløb Øst - Dag 2 - Gribskov"/>
    <x v="100"/>
    <s v="Ja"/>
    <s v="Ja"/>
    <s v="Danmark"/>
    <x v="9"/>
  </r>
  <r>
    <n v="103"/>
    <x v="102"/>
    <s v="Hamborg Marathon"/>
    <x v="101"/>
    <s v="Ja"/>
    <s v="Ja"/>
    <s v="Tyskland"/>
    <x v="2"/>
  </r>
  <r>
    <n v="104"/>
    <x v="103"/>
    <s v="Copenhagen Marathon"/>
    <x v="102"/>
    <s v="Ja"/>
    <s v="Ja"/>
    <s v="Danmark"/>
    <x v="0"/>
  </r>
  <r>
    <n v="105"/>
    <x v="104"/>
    <s v="Beer Lovers Marathon"/>
    <x v="103"/>
    <s v="Ja"/>
    <s v="Ja"/>
    <s v="Belgien"/>
    <x v="2"/>
  </r>
  <r>
    <n v="106"/>
    <x v="105"/>
    <s v="Eventyrkvarterets marathon #6"/>
    <x v="104"/>
    <s v="Ja"/>
    <s v="Ja"/>
    <s v="Danmark"/>
    <x v="29"/>
  </r>
  <r>
    <n v="107"/>
    <x v="106"/>
    <s v="Regionsløb 2026 Dag 2 - Ikast-Brande"/>
    <x v="105"/>
    <s v="Ja"/>
    <m/>
    <s v="Danmark"/>
    <x v="42"/>
  </r>
  <r>
    <n v="108"/>
    <x v="107"/>
    <s v="Regionsløb 2026 Dag 3 - Esbjerg"/>
    <x v="106"/>
    <s v="Ja"/>
    <m/>
    <s v="Danmark"/>
    <x v="66"/>
  </r>
  <r>
    <n v="109"/>
    <x v="108"/>
    <s v="Regionsløb 2026 Dag 4 - Næstved"/>
    <x v="107"/>
    <s v="Ja"/>
    <m/>
    <s v="Danmark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0574679-8EBC-4138-B761-219579A8485E}" name="Pivottabel2" cacheId="7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>
  <location ref="A3:C16" firstHeaderRow="0" firstDataRow="1" firstDataCol="1"/>
  <pivotFields count="16">
    <pivotField axis="axisRow" numFmtId="14" showAll="0">
      <items count="3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t="default"/>
      </items>
    </pivotField>
    <pivotField dataField="1" numFmtId="3" showAll="0"/>
    <pivotField dataField="1" showAll="0"/>
    <pivotField numFmtId="3" showAll="0"/>
    <pivotField numFmtId="3" showAll="0"/>
    <pivotField numFmtId="3"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369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t="default"/>
      </items>
    </pivotField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3">
    <field x="15"/>
    <field x="14"/>
    <field x="0"/>
  </rowFields>
  <row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af Antal løb" fld="1" baseField="0" baseItem="0"/>
    <dataField name="Sum af Antal datoer" fld="2" baseField="12" baseItem="4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3DAF0E-F4F0-4692-A0BA-A8B6708DE9E9}" name="Pivottabel1" cacheId="20" applyNumberFormats="0" applyBorderFormats="0" applyFontFormats="0" applyPatternFormats="0" applyAlignmentFormats="0" applyWidthHeightFormats="1" dataCaption="Værdier" updatedVersion="8" minRefreshableVersion="3" useAutoFormatting="1" itemPrintTitles="1" createdVersion="6" indent="0" outline="1" outlineData="1" multipleFieldFilters="0">
  <location ref="A3:U10" firstHeaderRow="1" firstDataRow="2" firstDataCol="1" rowPageCount="1" colPageCount="1"/>
  <pivotFields count="11"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Page" multipleItemSelectionAllowed="1" showAll="0">
      <items count="299">
        <item x="5"/>
        <item x="11"/>
        <item x="4"/>
        <item x="15"/>
        <item x="14"/>
        <item x="2"/>
        <item x="59"/>
        <item x="7"/>
        <item x="1"/>
        <item x="77"/>
        <item x="6"/>
        <item x="8"/>
        <item x="16"/>
        <item x="12"/>
        <item x="38"/>
        <item x="63"/>
        <item x="61"/>
        <item x="17"/>
        <item x="51"/>
        <item x="67"/>
        <item x="76"/>
        <item x="69"/>
        <item x="60"/>
        <item x="89"/>
        <item x="3"/>
        <item x="64"/>
        <item x="66"/>
        <item x="18"/>
        <item x="79"/>
        <item x="50"/>
        <item x="75"/>
        <item x="84"/>
        <item x="74"/>
        <item x="90"/>
        <item x="72"/>
        <item x="73"/>
        <item x="57"/>
        <item x="88"/>
        <item x="87"/>
        <item x="58"/>
        <item x="21"/>
        <item x="71"/>
        <item x="41"/>
        <item x="46"/>
        <item x="65"/>
        <item x="85"/>
        <item x="36"/>
        <item x="25"/>
        <item x="78"/>
        <item x="52"/>
        <item x="56"/>
        <item x="68"/>
        <item x="103"/>
        <item x="91"/>
        <item x="86"/>
        <item x="28"/>
        <item x="30"/>
        <item x="31"/>
        <item x="70"/>
        <item x="39"/>
        <item x="100"/>
        <item x="19"/>
        <item x="102"/>
        <item x="101"/>
        <item x="99"/>
        <item x="29"/>
        <item x="10"/>
        <item x="47"/>
        <item x="98"/>
        <item x="37"/>
        <item x="81"/>
        <item x="22"/>
        <item x="9"/>
        <item x="26"/>
        <item x="54"/>
        <item x="80"/>
        <item x="62"/>
        <item x="55"/>
        <item x="49"/>
        <item x="35"/>
        <item x="23"/>
        <item x="13"/>
        <item x="53"/>
        <item x="32"/>
        <item x="82"/>
        <item x="34"/>
        <item x="27"/>
        <item x="0"/>
        <item x="45"/>
        <item x="43"/>
        <item x="48"/>
        <item x="24"/>
        <item x="95"/>
        <item x="92"/>
        <item x="33"/>
        <item x="42"/>
        <item x="44"/>
        <item x="40"/>
        <item x="93"/>
        <item x="97"/>
        <item x="83"/>
        <item x="20"/>
        <item x="94"/>
        <item x="96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7"/>
        <item x="138"/>
        <item x="139"/>
        <item x="140"/>
        <item x="141"/>
        <item x="142"/>
        <item x="143"/>
        <item x="136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t="default"/>
      </items>
    </pivotField>
    <pivotField showAll="0"/>
    <pivotField showAll="0"/>
    <pivotField axis="axisRow" showAll="0" sortType="ascending">
      <items count="100">
        <item x="37"/>
        <item x="51"/>
        <item x="89"/>
        <item x="28"/>
        <item x="66"/>
        <item x="47"/>
        <item x="40"/>
        <item x="77"/>
        <item x="34"/>
        <item x="56"/>
        <item x="85"/>
        <item x="67"/>
        <item x="80"/>
        <item x="30"/>
        <item x="46"/>
        <item x="76"/>
        <item x="68"/>
        <item x="64"/>
        <item x="15"/>
        <item x="21"/>
        <item x="26"/>
        <item x="42"/>
        <item x="62"/>
        <item x="59"/>
        <item x="10"/>
        <item x="5"/>
        <item x="6"/>
        <item x="90"/>
        <item x="38"/>
        <item x="88"/>
        <item x="55"/>
        <item x="22"/>
        <item x="44"/>
        <item x="8"/>
        <item x="95"/>
        <item x="3"/>
        <item x="61"/>
        <item x="60"/>
        <item x="98"/>
        <item x="27"/>
        <item x="63"/>
        <item x="96"/>
        <item x="84"/>
        <item x="25"/>
        <item x="50"/>
        <item x="17"/>
        <item x="24"/>
        <item x="69"/>
        <item x="9"/>
        <item x="20"/>
        <item x="33"/>
        <item x="0"/>
        <item x="71"/>
        <item x="36"/>
        <item x="2"/>
        <item x="49"/>
        <item x="43"/>
        <item x="11"/>
        <item x="91"/>
        <item x="92"/>
        <item x="78"/>
        <item x="4"/>
        <item x="16"/>
        <item x="54"/>
        <item x="82"/>
        <item x="7"/>
        <item x="79"/>
        <item x="93"/>
        <item x="32"/>
        <item x="14"/>
        <item x="35"/>
        <item x="41"/>
        <item x="74"/>
        <item x="48"/>
        <item x="65"/>
        <item x="94"/>
        <item x="73"/>
        <item x="23"/>
        <item x="39"/>
        <item x="13"/>
        <item x="18"/>
        <item x="72"/>
        <item x="29"/>
        <item x="52"/>
        <item x="81"/>
        <item x="31"/>
        <item x="45"/>
        <item x="1"/>
        <item x="58"/>
        <item x="83"/>
        <item x="97"/>
        <item x="57"/>
        <item x="86"/>
        <item x="87"/>
        <item x="12"/>
        <item x="70"/>
        <item x="75"/>
        <item x="19"/>
        <item x="53"/>
        <item t="default"/>
      </items>
    </pivotField>
    <pivotField axis="axisRow" showAll="0">
      <items count="6">
        <item sd="0" x="1"/>
        <item sd="0" x="4"/>
        <item sd="0" x="3"/>
        <item sd="0" x="0"/>
        <item sd="0" x="2"/>
        <item t="default"/>
      </items>
    </pivotField>
    <pivotField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Col" showAll="0">
      <items count="22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x="15"/>
        <item x="16"/>
        <item x="17"/>
        <item x="18"/>
        <item x="19"/>
        <item x="20"/>
        <item t="default"/>
      </items>
    </pivotField>
  </pivotFields>
  <rowFields count="2">
    <field x="7"/>
    <field x="6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10"/>
  </colFields>
  <colItems count="20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colItems>
  <pageFields count="1">
    <pageField fld="3" hier="-1"/>
  </pageFields>
  <dataFields count="1">
    <dataField name="Antal af Løb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E6D228D-5338-43DA-9F3C-5F848529F651}" name="Pivottabel1" cacheId="25" applyNumberFormats="0" applyBorderFormats="0" applyFontFormats="0" applyPatternFormats="0" applyAlignmentFormats="0" applyWidthHeightFormats="1" dataCaption="Værdier" updatedVersion="8" minRefreshableVersion="3" itemPrintTitles="1" createdVersion="6" indent="0" outline="1" outlineData="1" multipleFieldFilters="0">
  <location ref="A3:O72" firstHeaderRow="1" firstDataRow="2" firstDataCol="1" rowPageCount="1" colPageCount="1"/>
  <pivotFields count="10"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Page" multipleItemSelectionAllowed="1" showAll="0">
      <items count="1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t="default"/>
      </items>
    </pivotField>
    <pivotField showAll="0"/>
    <pivotField showAll="0"/>
    <pivotField showAll="0"/>
    <pivotField axis="axisRow" showAll="0" sortType="ascending">
      <items count="68">
        <item x="38"/>
        <item x="19"/>
        <item x="22"/>
        <item x="36"/>
        <item x="54"/>
        <item x="59"/>
        <item x="66"/>
        <item x="31"/>
        <item x="26"/>
        <item x="58"/>
        <item x="50"/>
        <item x="12"/>
        <item x="9"/>
        <item x="15"/>
        <item x="62"/>
        <item x="61"/>
        <item x="23"/>
        <item x="63"/>
        <item x="41"/>
        <item x="65"/>
        <item x="60"/>
        <item x="56"/>
        <item x="28"/>
        <item x="49"/>
        <item x="39"/>
        <item x="29"/>
        <item x="20"/>
        <item x="25"/>
        <item x="64"/>
        <item x="11"/>
        <item x="34"/>
        <item x="18"/>
        <item x="42"/>
        <item x="47"/>
        <item x="35"/>
        <item x="27"/>
        <item x="57"/>
        <item x="0"/>
        <item x="8"/>
        <item x="43"/>
        <item x="3"/>
        <item x="16"/>
        <item x="46"/>
        <item x="24"/>
        <item x="6"/>
        <item x="1"/>
        <item x="7"/>
        <item x="4"/>
        <item x="13"/>
        <item x="53"/>
        <item x="44"/>
        <item x="5"/>
        <item x="52"/>
        <item x="10"/>
        <item x="37"/>
        <item x="40"/>
        <item x="17"/>
        <item x="33"/>
        <item x="2"/>
        <item x="21"/>
        <item x="32"/>
        <item x="14"/>
        <item x="48"/>
        <item x="45"/>
        <item x="51"/>
        <item x="30"/>
        <item x="55"/>
        <item t="default"/>
      </items>
    </pivotField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Col" showAll="0">
      <items count="21">
        <item sd="0" x="1"/>
        <item sd="0" x="2"/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</pivotFields>
  <rowFields count="1">
    <field x="7"/>
  </rowFields>
  <rowItems count="6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 t="grand">
      <x/>
    </i>
  </rowItems>
  <colFields count="1">
    <field x="9"/>
  </colFields>
  <colItems count="14">
    <i>
      <x/>
    </i>
    <i>
      <x v="1"/>
    </i>
    <i>
      <x v="3"/>
    </i>
    <i>
      <x v="4"/>
    </i>
    <i>
      <x v="5"/>
    </i>
    <i>
      <x v="8"/>
    </i>
    <i>
      <x v="11"/>
    </i>
    <i>
      <x v="12"/>
    </i>
    <i>
      <x v="14"/>
    </i>
    <i>
      <x v="15"/>
    </i>
    <i>
      <x v="16"/>
    </i>
    <i>
      <x v="17"/>
    </i>
    <i>
      <x v="18"/>
    </i>
    <i t="grand">
      <x/>
    </i>
  </colItems>
  <pageFields count="1">
    <pageField fld="3" hier="-1"/>
  </pageFields>
  <dataFields count="1">
    <dataField name="Antal af Løb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3FD34C-95C5-40D0-AB8B-56DF7EE8C778}" name="Pivottabel2" cacheId="0" applyNumberFormats="0" applyBorderFormats="0" applyFontFormats="0" applyPatternFormats="0" applyAlignmentFormats="0" applyWidthHeightFormats="1" dataCaption="Værdier" updatedVersion="8" minRefreshableVersion="3" useAutoFormatting="1" itemPrintTitles="1" createdVersion="6" indent="0" outline="1" outlineData="1" multipleFieldFilters="0">
  <location ref="R3:AF11" firstHeaderRow="1" firstDataRow="2" firstDataCol="1" rowPageCount="1" colPageCount="1"/>
  <pivotFields count="11"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axis="axisPage" multipleItemSelectionAllowed="1" showAl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t="default"/>
      </items>
    </pivotField>
    <pivotField showAll="0"/>
    <pivotField showAll="0"/>
    <pivotField showAll="0"/>
    <pivotField showAll="0" sortType="ascending"/>
    <pivotField axis="axisRow" showAll="0">
      <items count="7">
        <item x="0"/>
        <item x="5"/>
        <item x="4"/>
        <item x="1"/>
        <item x="3"/>
        <item x="2"/>
        <item t="default"/>
      </items>
    </pivotField>
    <pivotField showAll="0">
      <items count="7">
        <item sd="0" x="1"/>
        <item sd="0" x="2"/>
        <item sd="0" x="3"/>
        <item sd="0" x="4"/>
        <item x="0"/>
        <item x="5"/>
        <item t="default"/>
      </items>
    </pivotField>
    <pivotField axis="axisCol" showAll="0">
      <items count="21">
        <item sd="0" x="1"/>
        <item sd="0" x="2"/>
        <item x="0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10"/>
  </colFields>
  <colItems count="14">
    <i>
      <x/>
    </i>
    <i>
      <x v="1"/>
    </i>
    <i>
      <x v="3"/>
    </i>
    <i>
      <x v="4"/>
    </i>
    <i>
      <x v="5"/>
    </i>
    <i>
      <x v="8"/>
    </i>
    <i>
      <x v="11"/>
    </i>
    <i>
      <x v="12"/>
    </i>
    <i>
      <x v="14"/>
    </i>
    <i>
      <x v="15"/>
    </i>
    <i>
      <x v="16"/>
    </i>
    <i>
      <x v="17"/>
    </i>
    <i>
      <x v="18"/>
    </i>
    <i t="grand">
      <x/>
    </i>
  </colItems>
  <pageFields count="1">
    <pageField fld="3" hier="-1"/>
  </pageFields>
  <dataFields count="1">
    <dataField name="Antal af Løb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100" dT="2026-03-16T19:40:26.35" personId="{F644E7C1-A478-4169-9FC4-FDAEF768C165}" id="{2266AF41-DCF4-46EA-83D1-C8AA631C2DB1}">
    <text>Startnummer 17484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succes-maraton.dk/resultatliste/" TargetMode="External"/><Relationship Id="rId18" Type="http://schemas.openxmlformats.org/officeDocument/2006/relationships/hyperlink" Target="https://hum&#248;rmarathon.dk/diplom-resultatliste-151-200" TargetMode="External"/><Relationship Id="rId26" Type="http://schemas.openxmlformats.org/officeDocument/2006/relationships/hyperlink" Target="https://live.ultimate.dk/desktop/front/index.php?eventid=1842" TargetMode="External"/><Relationship Id="rId39" Type="http://schemas.openxmlformats.org/officeDocument/2006/relationships/hyperlink" Target="https://www.sportstiming.dk/event/14588/results/6720568" TargetMode="External"/><Relationship Id="rId21" Type="http://schemas.openxmlformats.org/officeDocument/2006/relationships/hyperlink" Target="https://tosselobs-cannonball.dk/resultater-2019/" TargetMode="External"/><Relationship Id="rId34" Type="http://schemas.openxmlformats.org/officeDocument/2006/relationships/hyperlink" Target="https://skinnermaraton.dk/resultater%2C%20diplomer%20og%20beretning.html" TargetMode="External"/><Relationship Id="rId42" Type="http://schemas.openxmlformats.org/officeDocument/2006/relationships/hyperlink" Target="https://www.facebook.com/events/619782264498643" TargetMode="External"/><Relationship Id="rId47" Type="http://schemas.openxmlformats.org/officeDocument/2006/relationships/hyperlink" Target="https://drive.google.com/drive/folders/1Lt9uR3QguqwjTA3VVxqzPpMhBdxA9Jvk" TargetMode="External"/><Relationship Id="rId50" Type="http://schemas.openxmlformats.org/officeDocument/2006/relationships/hyperlink" Target="https://www.facebook.com/events/1218107190157167?active_tab=about" TargetMode="External"/><Relationship Id="rId55" Type="http://schemas.openxmlformats.org/officeDocument/2006/relationships/hyperlink" Target="https://www.bricksite.com/marathondanmark" TargetMode="External"/><Relationship Id="rId7" Type="http://schemas.openxmlformats.org/officeDocument/2006/relationships/hyperlink" Target="https://moffesmaraton.dk/index.php/24-soendersoe-loebet/" TargetMode="External"/><Relationship Id="rId2" Type="http://schemas.openxmlformats.org/officeDocument/2006/relationships/hyperlink" Target="https://www.fredskovmarathon.dk/fredskov-run-fun-jubilaeumsloeb-22-02-2020-resultatliste/" TargetMode="External"/><Relationship Id="rId16" Type="http://schemas.openxmlformats.org/officeDocument/2006/relationships/hyperlink" Target="https://hvalsoe-loebeklub.dk/cannonball/cannonball-resultater-diplomer/1915-resultater-og-diplom-16-12-2023" TargetMode="External"/><Relationship Id="rId29" Type="http://schemas.openxmlformats.org/officeDocument/2006/relationships/hyperlink" Target="https://bricksite.com/marathondanmark/kommune-serie-vest-2023" TargetMode="External"/><Relationship Id="rId11" Type="http://schemas.openxmlformats.org/officeDocument/2006/relationships/hyperlink" Target="https://teamf&#248;rslevmotion.dk/Resultatlister" TargetMode="External"/><Relationship Id="rId24" Type="http://schemas.openxmlformats.org/officeDocument/2006/relationships/hyperlink" Target="https://my.raceresult.com/231123/results" TargetMode="External"/><Relationship Id="rId32" Type="http://schemas.openxmlformats.org/officeDocument/2006/relationships/hyperlink" Target="https://www.milanomarathon.it/en/marathon/" TargetMode="External"/><Relationship Id="rId37" Type="http://schemas.openxmlformats.org/officeDocument/2006/relationships/hyperlink" Target="https://www.k2-marathon.dk/diplomer/diplom-170425" TargetMode="External"/><Relationship Id="rId40" Type="http://schemas.openxmlformats.org/officeDocument/2006/relationships/hyperlink" Target="https://vandvej.dk/" TargetMode="External"/><Relationship Id="rId45" Type="http://schemas.openxmlformats.org/officeDocument/2006/relationships/hyperlink" Target="https://my.raceresult.com/354551/" TargetMode="External"/><Relationship Id="rId53" Type="http://schemas.openxmlformats.org/officeDocument/2006/relationships/hyperlink" Target="https://www.sportstiming.dk/event/17499" TargetMode="External"/><Relationship Id="rId58" Type="http://schemas.openxmlformats.org/officeDocument/2006/relationships/printerSettings" Target="../printerSettings/printerSettings2.bin"/><Relationship Id="rId5" Type="http://schemas.openxmlformats.org/officeDocument/2006/relationships/hyperlink" Target="https://www.sportstiming.dk/event/9557/results?round=46115" TargetMode="External"/><Relationship Id="rId61" Type="http://schemas.microsoft.com/office/2017/10/relationships/threadedComment" Target="../threadedComments/threadedComment1.xml"/><Relationship Id="rId19" Type="http://schemas.openxmlformats.org/officeDocument/2006/relationships/hyperlink" Target="https://runagain.com/da/run/RC-POP-UP-Stevns-Kommune/3.3.2024" TargetMode="External"/><Relationship Id="rId14" Type="http://schemas.openxmlformats.org/officeDocument/2006/relationships/hyperlink" Target="https://www.facebook.com/events/1980243835693890?acontext=%7B%22event_action_history%22%3A%5b%7B%22surface%22%3A%22group%22%7D%5d%7D" TargetMode="External"/><Relationship Id="rId22" Type="http://schemas.openxmlformats.org/officeDocument/2006/relationships/hyperlink" Target="http://www.kittkroghmarathon.dk/438082357" TargetMode="External"/><Relationship Id="rId27" Type="http://schemas.openxmlformats.org/officeDocument/2006/relationships/hyperlink" Target="https://www.k2-marathon.dk/diplomer/diplom-020723-l%C3%B8b-1" TargetMode="External"/><Relationship Id="rId30" Type="http://schemas.openxmlformats.org/officeDocument/2006/relationships/hyperlink" Target="https://bricksite.com/marathondanmark/diplomerresultater-2" TargetMode="External"/><Relationship Id="rId35" Type="http://schemas.openxmlformats.org/officeDocument/2006/relationships/hyperlink" Target="https://athensauthenticmarathon.gr/en/results-2024/" TargetMode="External"/><Relationship Id="rId43" Type="http://schemas.openxmlformats.org/officeDocument/2006/relationships/hyperlink" Target="https://annebergmarathon.dk/tilmelding-og-betaling" TargetMode="External"/><Relationship Id="rId48" Type="http://schemas.openxmlformats.org/officeDocument/2006/relationships/hyperlink" Target="https://drive.google.com/drive/folders/1AohQFtYpU0NhANpvERvYtSInvE7eatV-" TargetMode="External"/><Relationship Id="rId56" Type="http://schemas.openxmlformats.org/officeDocument/2006/relationships/hyperlink" Target="https://www.bricksite.com/marathondanmark" TargetMode="External"/><Relationship Id="rId8" Type="http://schemas.openxmlformats.org/officeDocument/2006/relationships/hyperlink" Target="https://karisemarathon.dk/451056966" TargetMode="External"/><Relationship Id="rId51" Type="http://schemas.openxmlformats.org/officeDocument/2006/relationships/hyperlink" Target="https://marathonpopup.wordpress.com/resultat-og-diplomer/" TargetMode="External"/><Relationship Id="rId3" Type="http://schemas.openxmlformats.org/officeDocument/2006/relationships/hyperlink" Target="https://resultater.copenhagenmarathon.dk/runner/11480" TargetMode="External"/><Relationship Id="rId12" Type="http://schemas.openxmlformats.org/officeDocument/2006/relationships/hyperlink" Target="https://www.sportstiming.dk/event/11516/results/4787390" TargetMode="External"/><Relationship Id="rId17" Type="http://schemas.openxmlformats.org/officeDocument/2006/relationships/hyperlink" Target="https://www.facebook.com/groups/411741789843394" TargetMode="External"/><Relationship Id="rId25" Type="http://schemas.openxmlformats.org/officeDocument/2006/relationships/hyperlink" Target="https://live.ultimate.dk/desktop/front/index.php?eventid=3038&amp;language=us" TargetMode="External"/><Relationship Id="rId33" Type="http://schemas.openxmlformats.org/officeDocument/2006/relationships/hyperlink" Target="https://copenhagenmarathon.dk/mit-loeb/resultatarkiv/" TargetMode="External"/><Relationship Id="rId38" Type="http://schemas.openxmlformats.org/officeDocument/2006/relationships/hyperlink" Target="https://copenhagenmarathon.dk/resultater/runner/?bib=2631" TargetMode="External"/><Relationship Id="rId46" Type="http://schemas.openxmlformats.org/officeDocument/2006/relationships/hyperlink" Target="https://www.facebook.com/events/1252231846703531/?acontext=%7B%22event_action_history%22%3A%5b%7B%22surface%22%3A%22group%22%7D%5d%7D" TargetMode="External"/><Relationship Id="rId59" Type="http://schemas.openxmlformats.org/officeDocument/2006/relationships/vmlDrawing" Target="../drawings/vmlDrawing1.vml"/><Relationship Id="rId20" Type="http://schemas.openxmlformats.org/officeDocument/2006/relationships/hyperlink" Target="https://midtimaraton.webs.com/diplom" TargetMode="External"/><Relationship Id="rId41" Type="http://schemas.openxmlformats.org/officeDocument/2006/relationships/hyperlink" Target="https://marathonpopup.wordpress.com/resultat-og-diplomer/" TargetMode="External"/><Relationship Id="rId54" Type="http://schemas.openxmlformats.org/officeDocument/2006/relationships/hyperlink" Target="https://www.sportstiming.dk/event/16291/results/8046894" TargetMode="External"/><Relationship Id="rId1" Type="http://schemas.openxmlformats.org/officeDocument/2006/relationships/hyperlink" Target="http://results.runinbudapest.com/?start=0&amp;race=marathon&amp;lt=results&amp;verseny=2012_spar_e&amp;rajtszam=4332&amp;nev=&amp;nem=&amp;egyesulet=&amp;varos=&amp;orszag=&amp;min_ido=&amp;max_ido=&amp;min_hely=&amp;max_hely=&amp;oldal=50" TargetMode="External"/><Relationship Id="rId6" Type="http://schemas.openxmlformats.org/officeDocument/2006/relationships/hyperlink" Target="https://my.raceresult.com/218296/results" TargetMode="External"/><Relationship Id="rId15" Type="http://schemas.openxmlformats.org/officeDocument/2006/relationships/hyperlink" Target="https://marathonpopup.wordpress.com/deltagerliste/" TargetMode="External"/><Relationship Id="rId23" Type="http://schemas.openxmlformats.org/officeDocument/2006/relationships/hyperlink" Target="https://my.raceresult.com/224314/results" TargetMode="External"/><Relationship Id="rId28" Type="http://schemas.openxmlformats.org/officeDocument/2006/relationships/hyperlink" Target="https://bricksite.com/marathondanmark/kommune-serie-vest-2023" TargetMode="External"/><Relationship Id="rId36" Type="http://schemas.openxmlformats.org/officeDocument/2006/relationships/hyperlink" Target="https://marathonpopup.wordpress.com/resultat-og-diplomer/" TargetMode="External"/><Relationship Id="rId49" Type="http://schemas.openxmlformats.org/officeDocument/2006/relationships/hyperlink" Target="https://www.facebook.com/events/1852155708760791?acontext=%7B%22event_action_history%22%3A%5b%7B%22surface%22%3A%22group%22%7D%5d%7D" TargetMode="External"/><Relationship Id="rId57" Type="http://schemas.openxmlformats.org/officeDocument/2006/relationships/hyperlink" Target="https://www.beerloversmarathon.be/en" TargetMode="External"/><Relationship Id="rId10" Type="http://schemas.openxmlformats.org/officeDocument/2006/relationships/hyperlink" Target="https://kerteminde-cannonball.dk/diplom/" TargetMode="External"/><Relationship Id="rId31" Type="http://schemas.openxmlformats.org/officeDocument/2006/relationships/hyperlink" Target="https://bricksite.com/marathondanmark/diplomerresultater-2" TargetMode="External"/><Relationship Id="rId44" Type="http://schemas.openxmlformats.org/officeDocument/2006/relationships/hyperlink" Target="https://vestvoldsmarathon.dk/resultatlister" TargetMode="External"/><Relationship Id="rId52" Type="http://schemas.openxmlformats.org/officeDocument/2006/relationships/hyperlink" Target="https://www.zagreb-marathon.com/en/" TargetMode="External"/><Relationship Id="rId60" Type="http://schemas.openxmlformats.org/officeDocument/2006/relationships/comments" Target="../comments1.xml"/><Relationship Id="rId4" Type="http://schemas.openxmlformats.org/officeDocument/2006/relationships/hyperlink" Target="https://lettingrun.dk/diplom/diplom-161-170.html" TargetMode="External"/><Relationship Id="rId9" Type="http://schemas.openxmlformats.org/officeDocument/2006/relationships/hyperlink" Target="https://ingevold.dk/eventyrkvarterets-marathon/4.html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k2-marathon.dk/resultater/resultater-091021" TargetMode="External"/><Relationship Id="rId21" Type="http://schemas.openxmlformats.org/officeDocument/2006/relationships/hyperlink" Target="http://dengr&#248;nnehalvmaraton.dk/" TargetMode="External"/><Relationship Id="rId42" Type="http://schemas.openxmlformats.org/officeDocument/2006/relationships/hyperlink" Target="https://app.lap.io/event/2019-stevns-klint-naturloeb/results?category=RACE-21km" TargetMode="External"/><Relationship Id="rId63" Type="http://schemas.openxmlformats.org/officeDocument/2006/relationships/hyperlink" Target="https://my.raceresult.com/140274/registration?lang=dk" TargetMode="External"/><Relationship Id="rId84" Type="http://schemas.openxmlformats.org/officeDocument/2006/relationships/hyperlink" Target="https://my.raceresult.com/147689/results?lang=dk" TargetMode="External"/><Relationship Id="rId138" Type="http://schemas.openxmlformats.org/officeDocument/2006/relationships/hyperlink" Target="https://my.raceresult.com/165581/results" TargetMode="External"/><Relationship Id="rId159" Type="http://schemas.openxmlformats.org/officeDocument/2006/relationships/hyperlink" Target="https://eegholmloeb.dk/l-b-2023/valentins-l-bet-2023.html" TargetMode="External"/><Relationship Id="rId170" Type="http://schemas.openxmlformats.org/officeDocument/2006/relationships/hyperlink" Target="https://www.sportstiming.dk/event/12637?fbclid=IwAR0JNB2wZHNSDWOsNzUZAZkXJIHyFe-QCH5HxrhCF0KT_mhXbkD47Qtf6YM" TargetMode="External"/><Relationship Id="rId191" Type="http://schemas.openxmlformats.org/officeDocument/2006/relationships/hyperlink" Target="https://lettingrun.dk/diplom/diplom-111-120.html" TargetMode="External"/><Relationship Id="rId205" Type="http://schemas.openxmlformats.org/officeDocument/2006/relationships/hyperlink" Target="https://my.raceresult.com/318184/results" TargetMode="External"/><Relationship Id="rId226" Type="http://schemas.openxmlformats.org/officeDocument/2006/relationships/hyperlink" Target="https://hvalsoe-loebeklub.dk/cannonball/cannonball-resultater-diplomer" TargetMode="External"/><Relationship Id="rId107" Type="http://schemas.openxmlformats.org/officeDocument/2006/relationships/hyperlink" Target="https://my.raceresult.com/169141/participants?lang=dk" TargetMode="External"/><Relationship Id="rId11" Type="http://schemas.openxmlformats.org/officeDocument/2006/relationships/hyperlink" Target="http://skovloeberen.dk/index.php/tidligere-ar/tidligere-aars-resultater" TargetMode="External"/><Relationship Id="rId32" Type="http://schemas.openxmlformats.org/officeDocument/2006/relationships/hyperlink" Target="http://skinnermaraton.dk/resultater%2C%20diplomer%20og%20beretning.html" TargetMode="External"/><Relationship Id="rId53" Type="http://schemas.openxmlformats.org/officeDocument/2006/relationships/hyperlink" Target="http://www.trivsel24-7marathon.dk/" TargetMode="External"/><Relationship Id="rId74" Type="http://schemas.openxmlformats.org/officeDocument/2006/relationships/hyperlink" Target="https://www.lnbk.nu/resultater" TargetMode="External"/><Relationship Id="rId128" Type="http://schemas.openxmlformats.org/officeDocument/2006/relationships/hyperlink" Target="https://marathonpopup.wordpress.com/resultat-og-diplomer/" TargetMode="External"/><Relationship Id="rId149" Type="http://schemas.openxmlformats.org/officeDocument/2006/relationships/hyperlink" Target="http://www.trivsel24-7marathon.dk/diplom/" TargetMode="External"/><Relationship Id="rId5" Type="http://schemas.openxmlformats.org/officeDocument/2006/relationships/hyperlink" Target="https://app.lap.io/event/2019-motion-skarresoe/results?category=H21" TargetMode="External"/><Relationship Id="rId95" Type="http://schemas.openxmlformats.org/officeDocument/2006/relationships/hyperlink" Target="https://lettingrun.dk/diplom/diplom-71-80.html" TargetMode="External"/><Relationship Id="rId160" Type="http://schemas.openxmlformats.org/officeDocument/2006/relationships/hyperlink" Target="https://my.raceresult.com/194921/" TargetMode="External"/><Relationship Id="rId181" Type="http://schemas.openxmlformats.org/officeDocument/2006/relationships/hyperlink" Target="https://tosselobs-cannonball.dk/resultater-2023/" TargetMode="External"/><Relationship Id="rId216" Type="http://schemas.openxmlformats.org/officeDocument/2006/relationships/hyperlink" Target="https://annebergmarathon.dk/tilmelding-og-betaling" TargetMode="External"/><Relationship Id="rId237" Type="http://schemas.openxmlformats.org/officeDocument/2006/relationships/printerSettings" Target="../printerSettings/printerSettings3.bin"/><Relationship Id="rId22" Type="http://schemas.openxmlformats.org/officeDocument/2006/relationships/hyperlink" Target="https://www.motionsklubbenamager.dk/loeb/lufthavnen-rundt-strandparken" TargetMode="External"/><Relationship Id="rId43" Type="http://schemas.openxmlformats.org/officeDocument/2006/relationships/hyperlink" Target="http://barefordivikan.dk/resultater" TargetMode="External"/><Relationship Id="rId64" Type="http://schemas.openxmlformats.org/officeDocument/2006/relationships/hyperlink" Target="https://www.l&#248;vehalvmarathon.dk/resultatliste/" TargetMode="External"/><Relationship Id="rId118" Type="http://schemas.openxmlformats.org/officeDocument/2006/relationships/hyperlink" Target="https://marathonpopup.wordpress.com/resultat-og-diplomer/" TargetMode="External"/><Relationship Id="rId139" Type="http://schemas.openxmlformats.org/officeDocument/2006/relationships/hyperlink" Target="https://www.hvalsoe-loebeklub.dk/index.php/cannonball/cannonball-resultater-diplomer/1885-resultater-og-diplom-februar-2022" TargetMode="External"/><Relationship Id="rId85" Type="http://schemas.openxmlformats.org/officeDocument/2006/relationships/hyperlink" Target="https://www.l&#248;vehalvmarathon.dk/diplom-2/" TargetMode="External"/><Relationship Id="rId150" Type="http://schemas.openxmlformats.org/officeDocument/2006/relationships/hyperlink" Target="https://bricksite.com/marathondanmark/deltagerlister" TargetMode="External"/><Relationship Id="rId171" Type="http://schemas.openxmlformats.org/officeDocument/2006/relationships/hyperlink" Target="https://www.brolob.dk/" TargetMode="External"/><Relationship Id="rId192" Type="http://schemas.openxmlformats.org/officeDocument/2006/relationships/hyperlink" Target="https://lettingrun.dk/diplom/diplom-121-130.html" TargetMode="External"/><Relationship Id="rId206" Type="http://schemas.openxmlformats.org/officeDocument/2006/relationships/hyperlink" Target="https://roskildemarathon.dk/diplom" TargetMode="External"/><Relationship Id="rId227" Type="http://schemas.openxmlformats.org/officeDocument/2006/relationships/hyperlink" Target="https://hvalsoe-loebeklub.dk/cannonball/cannonball-resultater-diplomer" TargetMode="External"/><Relationship Id="rId12" Type="http://schemas.openxmlformats.org/officeDocument/2006/relationships/hyperlink" Target="http://skovloeberen.dk/index.php/tidligere-ar/tidligere-aars-resultater" TargetMode="External"/><Relationship Id="rId33" Type="http://schemas.openxmlformats.org/officeDocument/2006/relationships/hyperlink" Target="https://app.lap.io/event/2019-svinninge-loebet/result/2814971" TargetMode="External"/><Relationship Id="rId108" Type="http://schemas.openxmlformats.org/officeDocument/2006/relationships/hyperlink" Target="https://www.bricksite.com/bornholmscannonball/planlagte-loeb" TargetMode="External"/><Relationship Id="rId129" Type="http://schemas.openxmlformats.org/officeDocument/2006/relationships/hyperlink" Target="https://bricksite.com/marathondanmark/deltagerliste-roskilde" TargetMode="External"/><Relationship Id="rId54" Type="http://schemas.openxmlformats.org/officeDocument/2006/relationships/hyperlink" Target="https://loeb.sh-site.dk/category/resultater/" TargetMode="External"/><Relationship Id="rId75" Type="http://schemas.openxmlformats.org/officeDocument/2006/relationships/hyperlink" Target="https://www.l&#248;vehalvmarathon.dk/diplom-2/" TargetMode="External"/><Relationship Id="rId96" Type="http://schemas.openxmlformats.org/officeDocument/2006/relationships/hyperlink" Target="https://lettingrun.dk/diplom/diplom-61-70.html" TargetMode="External"/><Relationship Id="rId140" Type="http://schemas.openxmlformats.org/officeDocument/2006/relationships/hyperlink" Target="https://moffesmaraton.dk/index.php/17-raadhusloebet/" TargetMode="External"/><Relationship Id="rId161" Type="http://schemas.openxmlformats.org/officeDocument/2006/relationships/hyperlink" Target="https://marathonpopup.wordpress.com/resultat-og-diplomer/" TargetMode="External"/><Relationship Id="rId182" Type="http://schemas.openxmlformats.org/officeDocument/2006/relationships/hyperlink" Target="https://karisemarathon.dk/451056966" TargetMode="External"/><Relationship Id="rId217" Type="http://schemas.openxmlformats.org/officeDocument/2006/relationships/hyperlink" Target="https://silykke.nu/diplom" TargetMode="External"/><Relationship Id="rId6" Type="http://schemas.openxmlformats.org/officeDocument/2006/relationships/hyperlink" Target="http://www.lillebaelthalvmarathon.dk/resultater/" TargetMode="External"/><Relationship Id="rId238" Type="http://schemas.openxmlformats.org/officeDocument/2006/relationships/vmlDrawing" Target="../drawings/vmlDrawing2.vml"/><Relationship Id="rId23" Type="http://schemas.openxmlformats.org/officeDocument/2006/relationships/hyperlink" Target="https://www.oresundsbron.com/da/info/press/oresundsbron-fejrer-jubilaeum-med-brolobet-2010" TargetMode="External"/><Relationship Id="rId119" Type="http://schemas.openxmlformats.org/officeDocument/2006/relationships/hyperlink" Target="https://tosselobs-cannonball.dk/resultater-2021/" TargetMode="External"/><Relationship Id="rId44" Type="http://schemas.openxmlformats.org/officeDocument/2006/relationships/hyperlink" Target="https://app.lap.io/event/2019-center-of-zealand-marathon/results" TargetMode="External"/><Relationship Id="rId65" Type="http://schemas.openxmlformats.org/officeDocument/2006/relationships/hyperlink" Target="https://www.l&#248;vehalvmarathon.dk/resultatliste/" TargetMode="External"/><Relationship Id="rId86" Type="http://schemas.openxmlformats.org/officeDocument/2006/relationships/hyperlink" Target="https://www.fredskovmarathon.dk/fredskov-2500-basic-resultatliste/" TargetMode="External"/><Relationship Id="rId130" Type="http://schemas.openxmlformats.org/officeDocument/2006/relationships/hyperlink" Target="http://run4700happiness.123hjemmeside.dk/446865478" TargetMode="External"/><Relationship Id="rId151" Type="http://schemas.openxmlformats.org/officeDocument/2006/relationships/hyperlink" Target="https://www.sundkost-aktivlivsstil.dk/loeb/loebskalender/" TargetMode="External"/><Relationship Id="rId172" Type="http://schemas.openxmlformats.org/officeDocument/2006/relationships/hyperlink" Target="https://www.randerscannonball.dk/?fbclid=IwAR1YRXJ82C2f8x7-4ERPKDKdExqqpSbuY06n9NEkCAcbaETjGXY7gZWLpaw" TargetMode="External"/><Relationship Id="rId193" Type="http://schemas.openxmlformats.org/officeDocument/2006/relationships/hyperlink" Target="https://lettingrun.dk/diplom/diplom-21-30.html" TargetMode="External"/><Relationship Id="rId207" Type="http://schemas.openxmlformats.org/officeDocument/2006/relationships/hyperlink" Target="https://www.facebook.com/groups/578800528086871/" TargetMode="External"/><Relationship Id="rId228" Type="http://schemas.openxmlformats.org/officeDocument/2006/relationships/hyperlink" Target="https://roskildemarathon.dk/diplom" TargetMode="External"/><Relationship Id="rId13" Type="http://schemas.openxmlformats.org/officeDocument/2006/relationships/hyperlink" Target="http://skovloeberen.dk/index.php/tidligere-ar/tidligere-aars-resultater" TargetMode="External"/><Relationship Id="rId109" Type="http://schemas.openxmlformats.org/officeDocument/2006/relationships/hyperlink" Target="https://hum&#248;rmarathon.dk/diplom-resultatliste-101-150" TargetMode="External"/><Relationship Id="rId34" Type="http://schemas.openxmlformats.org/officeDocument/2006/relationships/hyperlink" Target="http://skovloeberen.dk/index.php/tidligere-ar/tidligere-aars-resultater" TargetMode="External"/><Relationship Id="rId55" Type="http://schemas.openxmlformats.org/officeDocument/2006/relationships/hyperlink" Target="https://saeddermarathon-dk.webnode.dk/basic-lob-2-1-2020/" TargetMode="External"/><Relationship Id="rId76" Type="http://schemas.openxmlformats.org/officeDocument/2006/relationships/hyperlink" Target="https://www.l&#248;vehalvmarathon.dk/diplom-2/" TargetMode="External"/><Relationship Id="rId97" Type="http://schemas.openxmlformats.org/officeDocument/2006/relationships/hyperlink" Target="https://loeb.sh-site.dk/category/diplomer/" TargetMode="External"/><Relationship Id="rId120" Type="http://schemas.openxmlformats.org/officeDocument/2006/relationships/hyperlink" Target="https://www.sportstiming.dk/event/9418" TargetMode="External"/><Relationship Id="rId141" Type="http://schemas.openxmlformats.org/officeDocument/2006/relationships/hyperlink" Target="https://my.raceresult.com/196470/info" TargetMode="External"/><Relationship Id="rId7" Type="http://schemas.openxmlformats.org/officeDocument/2006/relationships/hyperlink" Target="https://www.gaasetaarnmarathon.dk/resultater161218" TargetMode="External"/><Relationship Id="rId162" Type="http://schemas.openxmlformats.org/officeDocument/2006/relationships/hyperlink" Target="https://www.facebook.com/events/527658026024341" TargetMode="External"/><Relationship Id="rId183" Type="http://schemas.openxmlformats.org/officeDocument/2006/relationships/hyperlink" Target="https://nsejrun.dk/resultater" TargetMode="External"/><Relationship Id="rId218" Type="http://schemas.openxmlformats.org/officeDocument/2006/relationships/hyperlink" Target="https://hvalsoe-loebeklub.dk/cannonball/cannonball-resultater-diplomer" TargetMode="External"/><Relationship Id="rId239" Type="http://schemas.openxmlformats.org/officeDocument/2006/relationships/comments" Target="../comments2.xml"/><Relationship Id="rId24" Type="http://schemas.openxmlformats.org/officeDocument/2006/relationships/hyperlink" Target="http://results.ultimate.dk/smartres/?eventid=853" TargetMode="External"/><Relationship Id="rId45" Type="http://schemas.openxmlformats.org/officeDocument/2006/relationships/hyperlink" Target="https://kerteminde-cannonball.dk/" TargetMode="External"/><Relationship Id="rId66" Type="http://schemas.openxmlformats.org/officeDocument/2006/relationships/hyperlink" Target="https://www.l&#248;vehalvmarathon.dk/resultatliste/" TargetMode="External"/><Relationship Id="rId87" Type="http://schemas.openxmlformats.org/officeDocument/2006/relationships/hyperlink" Target="http://nsejloeb.simplesite.com/443284273" TargetMode="External"/><Relationship Id="rId110" Type="http://schemas.openxmlformats.org/officeDocument/2006/relationships/hyperlink" Target="https://www.sportstiming.dk/event/8137/participants" TargetMode="External"/><Relationship Id="rId131" Type="http://schemas.openxmlformats.org/officeDocument/2006/relationships/hyperlink" Target="https://www.l&#248;vehalvmarathon.dk/resultatliste-3/" TargetMode="External"/><Relationship Id="rId152" Type="http://schemas.openxmlformats.org/officeDocument/2006/relationships/hyperlink" Target="https://www.frederiksbergmarathon.dk/deltagere-og-resultater-1.html" TargetMode="External"/><Relationship Id="rId173" Type="http://schemas.openxmlformats.org/officeDocument/2006/relationships/hyperlink" Target="https://loeb.sh-site.dk/resultat-sh-loeb-19-gribskov-nord/" TargetMode="External"/><Relationship Id="rId194" Type="http://schemas.openxmlformats.org/officeDocument/2006/relationships/hyperlink" Target="https://www.l&#248;vehalvmarathon.dk/resultatliste/" TargetMode="External"/><Relationship Id="rId208" Type="http://schemas.openxmlformats.org/officeDocument/2006/relationships/hyperlink" Target="https://www.hong-gf.dk/Arrangementer-og-L%c3%b8b" TargetMode="External"/><Relationship Id="rId229" Type="http://schemas.openxmlformats.org/officeDocument/2006/relationships/hyperlink" Target="https://www.k2-marathon.dk/resultater" TargetMode="External"/><Relationship Id="rId14" Type="http://schemas.openxmlformats.org/officeDocument/2006/relationships/hyperlink" Target="http://skovloeberen.dk/index.php/tidligere-ar/tidligere-aars-resultater" TargetMode="External"/><Relationship Id="rId35" Type="http://schemas.openxmlformats.org/officeDocument/2006/relationships/hyperlink" Target="https://www.l&#248;vehalvmarathon.dk/resultatliste/" TargetMode="External"/><Relationship Id="rId56" Type="http://schemas.openxmlformats.org/officeDocument/2006/relationships/hyperlink" Target="https://www.faaborgsundmarathon.dk/444273596" TargetMode="External"/><Relationship Id="rId77" Type="http://schemas.openxmlformats.org/officeDocument/2006/relationships/hyperlink" Target="https://oesterbroloebet-guldborgsund.dk/Diplom.html" TargetMode="External"/><Relationship Id="rId100" Type="http://schemas.openxmlformats.org/officeDocument/2006/relationships/hyperlink" Target="https://lettingrun.dk/diplom/diplom-71-80.html" TargetMode="External"/><Relationship Id="rId8" Type="http://schemas.openxmlformats.org/officeDocument/2006/relationships/hyperlink" Target="http://skovloeberen.dk/index.php/tidligere-ar/tidligere-aars-resultater" TargetMode="External"/><Relationship Id="rId98" Type="http://schemas.openxmlformats.org/officeDocument/2006/relationships/hyperlink" Target="https://www.fredskovmarathon.dk/fredskov-2500-basic-resultatliste/" TargetMode="External"/><Relationship Id="rId121" Type="http://schemas.openxmlformats.org/officeDocument/2006/relationships/hyperlink" Target="https://www.slagelsemarathonontour.dk/449879369" TargetMode="External"/><Relationship Id="rId142" Type="http://schemas.openxmlformats.org/officeDocument/2006/relationships/hyperlink" Target="https://bricksite.com/marathondanmark/deltagerlister" TargetMode="External"/><Relationship Id="rId163" Type="http://schemas.openxmlformats.org/officeDocument/2006/relationships/hyperlink" Target="https://www.sportstiming.dk/event/12125" TargetMode="External"/><Relationship Id="rId184" Type="http://schemas.openxmlformats.org/officeDocument/2006/relationships/hyperlink" Target="https://lettingrun.dk/diplom/diplom-251-260.html" TargetMode="External"/><Relationship Id="rId219" Type="http://schemas.openxmlformats.org/officeDocument/2006/relationships/hyperlink" Target="https://marathonlisse.dk/diplom/" TargetMode="External"/><Relationship Id="rId230" Type="http://schemas.openxmlformats.org/officeDocument/2006/relationships/hyperlink" Target="https://www.k2-marathon.dk/resultater" TargetMode="External"/><Relationship Id="rId25" Type="http://schemas.openxmlformats.org/officeDocument/2006/relationships/hyperlink" Target="http://live.ultimate.dk/desktop/front/?eventid=1933&amp;language=dk" TargetMode="External"/><Relationship Id="rId46" Type="http://schemas.openxmlformats.org/officeDocument/2006/relationships/hyperlink" Target="http://www.hvalsoe-loebeklub.dk/index.php/artikler/-lobsresultater/564-lufthavnen-rundt-halvmarathon" TargetMode="External"/><Relationship Id="rId67" Type="http://schemas.openxmlformats.org/officeDocument/2006/relationships/hyperlink" Target="http://christiansmindecannonball.simplesite.com/443269818" TargetMode="External"/><Relationship Id="rId88" Type="http://schemas.openxmlformats.org/officeDocument/2006/relationships/hyperlink" Target="https://my.raceresult.com/156988/results?lang=dk" TargetMode="External"/><Relationship Id="rId111" Type="http://schemas.openxmlformats.org/officeDocument/2006/relationships/hyperlink" Target="https://www.slagelsemarathonontour.dk/444507926" TargetMode="External"/><Relationship Id="rId132" Type="http://schemas.openxmlformats.org/officeDocument/2006/relationships/hyperlink" Target="http://www.trivsel24-7marathon.dk/diplom/" TargetMode="External"/><Relationship Id="rId153" Type="http://schemas.openxmlformats.org/officeDocument/2006/relationships/hyperlink" Target="https://www.sportstiming.dk/event/10954" TargetMode="External"/><Relationship Id="rId174" Type="http://schemas.openxmlformats.org/officeDocument/2006/relationships/hyperlink" Target="https://www.hvalsoe-loebeklub.dk/index.php/cannonball/cannonball-resultater-diplomer" TargetMode="External"/><Relationship Id="rId195" Type="http://schemas.openxmlformats.org/officeDocument/2006/relationships/hyperlink" Target="https://hvalsoe-loebeklub.dk/cannonball/cannonball-resultater-diplomer" TargetMode="External"/><Relationship Id="rId209" Type="http://schemas.openxmlformats.org/officeDocument/2006/relationships/hyperlink" Target="https://hvalsoe-loebeklub.dk/cannonball/cannonball-resultater-diplomer/1938-resultater-og-diplom-12-04-25" TargetMode="External"/><Relationship Id="rId190" Type="http://schemas.openxmlformats.org/officeDocument/2006/relationships/hyperlink" Target="https://lettingrun.dk/diplom/diplom-101-110.html" TargetMode="External"/><Relationship Id="rId204" Type="http://schemas.openxmlformats.org/officeDocument/2006/relationships/hyperlink" Target="https://karisemarathon.dk/452794465" TargetMode="External"/><Relationship Id="rId220" Type="http://schemas.openxmlformats.org/officeDocument/2006/relationships/hyperlink" Target="https://www.l&#248;b-i-lejet.nu/" TargetMode="External"/><Relationship Id="rId225" Type="http://schemas.openxmlformats.org/officeDocument/2006/relationships/hyperlink" Target="https://www.flongkondi.dk/hedeland-cannonball/" TargetMode="External"/><Relationship Id="rId15" Type="http://schemas.openxmlformats.org/officeDocument/2006/relationships/hyperlink" Target="http://www.flongkondi.dk/naturtrail/" TargetMode="External"/><Relationship Id="rId36" Type="http://schemas.openxmlformats.org/officeDocument/2006/relationships/hyperlink" Target="http://results.sporti.dk/results.aspx?CId=72&amp;RId=5022&amp;EId=5" TargetMode="External"/><Relationship Id="rId57" Type="http://schemas.openxmlformats.org/officeDocument/2006/relationships/hyperlink" Target="https://www.l&#248;vehalvmarathon.dk/resultatliste/" TargetMode="External"/><Relationship Id="rId106" Type="http://schemas.openxmlformats.org/officeDocument/2006/relationships/hyperlink" Target="https://moffesmaraton.dk/index.php/9-kunst-loebet/" TargetMode="External"/><Relationship Id="rId127" Type="http://schemas.openxmlformats.org/officeDocument/2006/relationships/hyperlink" Target="https://28kd.dk/20220108-2/" TargetMode="External"/><Relationship Id="rId10" Type="http://schemas.openxmlformats.org/officeDocument/2006/relationships/hyperlink" Target="http://skovloeberen.dk/index.php/tidligere-ar/tidligere-aars-resultater" TargetMode="External"/><Relationship Id="rId31" Type="http://schemas.openxmlformats.org/officeDocument/2006/relationships/hyperlink" Target="https://bricksite.com/marathondanmark/regionsloeb-2019" TargetMode="External"/><Relationship Id="rId52" Type="http://schemas.openxmlformats.org/officeDocument/2006/relationships/hyperlink" Target="http://www.happymarathon.dk/435647414" TargetMode="External"/><Relationship Id="rId73" Type="http://schemas.openxmlformats.org/officeDocument/2006/relationships/hyperlink" Target="http://www.lars-c.dk/200980718" TargetMode="External"/><Relationship Id="rId78" Type="http://schemas.openxmlformats.org/officeDocument/2006/relationships/hyperlink" Target="https://www.lmkasnaes.dk/klub/lmk-asnaes/sider/resultatliste" TargetMode="External"/><Relationship Id="rId94" Type="http://schemas.openxmlformats.org/officeDocument/2006/relationships/hyperlink" Target="https://lettingrun.dk/diplom/diplom-61-70.html" TargetMode="External"/><Relationship Id="rId99" Type="http://schemas.openxmlformats.org/officeDocument/2006/relationships/hyperlink" Target="https://silykke.nu/diplom" TargetMode="External"/><Relationship Id="rId101" Type="http://schemas.openxmlformats.org/officeDocument/2006/relationships/hyperlink" Target="https://www.fredskovmarathon.dk/fredskov-2500-basic-resultatliste/" TargetMode="External"/><Relationship Id="rId122" Type="http://schemas.openxmlformats.org/officeDocument/2006/relationships/hyperlink" Target="https://www.hum&#248;rmarathon.dk/deltagerliste" TargetMode="External"/><Relationship Id="rId143" Type="http://schemas.openxmlformats.org/officeDocument/2006/relationships/hyperlink" Target="https://bricksite.com/marathondanmark/deltagerlister" TargetMode="External"/><Relationship Id="rId148" Type="http://schemas.openxmlformats.org/officeDocument/2006/relationships/hyperlink" Target="https://www.sportstiming.dk/event/10457/results/4429994" TargetMode="External"/><Relationship Id="rId164" Type="http://schemas.openxmlformats.org/officeDocument/2006/relationships/hyperlink" Target="https://karisemarathon.dk/448259068" TargetMode="External"/><Relationship Id="rId169" Type="http://schemas.openxmlformats.org/officeDocument/2006/relationships/hyperlink" Target="https://uptowncannonball.dk/451391463/451391479" TargetMode="External"/><Relationship Id="rId185" Type="http://schemas.openxmlformats.org/officeDocument/2006/relationships/hyperlink" Target="https://www.trivsel24-7marathon.dk/diplom/" TargetMode="External"/><Relationship Id="rId4" Type="http://schemas.openxmlformats.org/officeDocument/2006/relationships/hyperlink" Target="https://www.lmkasnaes.dk/klub/lmk-asnaes/sider/resultatliste" TargetMode="External"/><Relationship Id="rId9" Type="http://schemas.openxmlformats.org/officeDocument/2006/relationships/hyperlink" Target="http://skovloeberen.dk/index.php/tidligere-ar/tidligere-aars-resultater" TargetMode="External"/><Relationship Id="rId180" Type="http://schemas.openxmlformats.org/officeDocument/2006/relationships/hyperlink" Target="https://hvalsoe-loebeklub.dk/cannonball/cannonball-resultater-diplomer" TargetMode="External"/><Relationship Id="rId210" Type="http://schemas.openxmlformats.org/officeDocument/2006/relationships/hyperlink" Target="https://slagelsemarathonontour.dk/438688123/450226701" TargetMode="External"/><Relationship Id="rId215" Type="http://schemas.openxmlformats.org/officeDocument/2006/relationships/hyperlink" Target="https://drive.google.com/drive/folders/1AohQFtYpU0NhANpvERvYtSInvE7eatV-" TargetMode="External"/><Relationship Id="rId236" Type="http://schemas.openxmlformats.org/officeDocument/2006/relationships/hyperlink" Target="https://www.sp&#230;ncannonball.dk/resultat-lister/" TargetMode="External"/><Relationship Id="rId26" Type="http://schemas.openxmlformats.org/officeDocument/2006/relationships/hyperlink" Target="http://sandflugtslobet.dk/" TargetMode="External"/><Relationship Id="rId231" Type="http://schemas.openxmlformats.org/officeDocument/2006/relationships/hyperlink" Target="https://www.bricksite.com/marathondanmark" TargetMode="External"/><Relationship Id="rId47" Type="http://schemas.openxmlformats.org/officeDocument/2006/relationships/hyperlink" Target="https://my4.raceresult.com/138117/?lang=dk" TargetMode="External"/><Relationship Id="rId68" Type="http://schemas.openxmlformats.org/officeDocument/2006/relationships/hyperlink" Target="http://loebmedfinn.simplesite.com/443250383" TargetMode="External"/><Relationship Id="rId89" Type="http://schemas.openxmlformats.org/officeDocument/2006/relationships/hyperlink" Target="https://bricksite.com/marathondanmark/deltagerliste-solroed" TargetMode="External"/><Relationship Id="rId112" Type="http://schemas.openxmlformats.org/officeDocument/2006/relationships/hyperlink" Target="https://www.k2-marathon.dk/resultater/resultater-100821" TargetMode="External"/><Relationship Id="rId133" Type="http://schemas.openxmlformats.org/officeDocument/2006/relationships/hyperlink" Target="https://www.l&#248;vehalvmarathon.dk/resultatliste-3/" TargetMode="External"/><Relationship Id="rId154" Type="http://schemas.openxmlformats.org/officeDocument/2006/relationships/hyperlink" Target="https://moffesmaraton.dk/" TargetMode="External"/><Relationship Id="rId175" Type="http://schemas.openxmlformats.org/officeDocument/2006/relationships/hyperlink" Target="https://www.danmarkssmukkestelob.com/resultatliste" TargetMode="External"/><Relationship Id="rId196" Type="http://schemas.openxmlformats.org/officeDocument/2006/relationships/hyperlink" Target="https://www.trivsel24-7marathon.dk/diplom/" TargetMode="External"/><Relationship Id="rId200" Type="http://schemas.openxmlformats.org/officeDocument/2006/relationships/hyperlink" Target="https://hvalsoe-loebeklub.dk/cannonball/cannonball-resultater-diplomer/1932-resultater-og-diplom-24-08-24" TargetMode="External"/><Relationship Id="rId16" Type="http://schemas.openxmlformats.org/officeDocument/2006/relationships/hyperlink" Target="http://live.ultimate.dk/desktop/front/index.php?eventid=2200&amp;language=dk" TargetMode="External"/><Relationship Id="rId221" Type="http://schemas.openxmlformats.org/officeDocument/2006/relationships/hyperlink" Target="https://www.trivsel24-7marathon.dk/diplom/" TargetMode="External"/><Relationship Id="rId37" Type="http://schemas.openxmlformats.org/officeDocument/2006/relationships/hyperlink" Target="https://cphhalf.dk/" TargetMode="External"/><Relationship Id="rId58" Type="http://schemas.openxmlformats.org/officeDocument/2006/relationships/hyperlink" Target="http://www.cannonballmarathons.dk/?page_id=902" TargetMode="External"/><Relationship Id="rId79" Type="http://schemas.openxmlformats.org/officeDocument/2006/relationships/hyperlink" Target="https://www.kvickrun.com/events-1/kvickrun-on-tour-det-lille-brolob" TargetMode="External"/><Relationship Id="rId102" Type="http://schemas.openxmlformats.org/officeDocument/2006/relationships/hyperlink" Target="http://www.lars-c.dk/" TargetMode="External"/><Relationship Id="rId123" Type="http://schemas.openxmlformats.org/officeDocument/2006/relationships/hyperlink" Target="https://my.raceresult.com/181277/registration?fbclid=IwAR0iKEllO5jO5wF1DeOo3N5hGZ2Di2s-CBuAmOSJ8YptsmqdPxDYHVeOakY" TargetMode="External"/><Relationship Id="rId144" Type="http://schemas.openxmlformats.org/officeDocument/2006/relationships/hyperlink" Target="https://bricksite.com/marathondanmark/deltagerlister" TargetMode="External"/><Relationship Id="rId90" Type="http://schemas.openxmlformats.org/officeDocument/2006/relationships/hyperlink" Target="https://lettingrun.dk/diplom/diplom-41-50.html" TargetMode="External"/><Relationship Id="rId165" Type="http://schemas.openxmlformats.org/officeDocument/2006/relationships/hyperlink" Target="https://kalkminelob.dk/" TargetMode="External"/><Relationship Id="rId186" Type="http://schemas.openxmlformats.org/officeDocument/2006/relationships/hyperlink" Target="https://hvalsoe-loebeklub.dk/cannonball/cannonball-resultater-diplomer" TargetMode="External"/><Relationship Id="rId211" Type="http://schemas.openxmlformats.org/officeDocument/2006/relationships/hyperlink" Target="https://bjergbakkemarathon.dk/resultatliste-2025/" TargetMode="External"/><Relationship Id="rId232" Type="http://schemas.openxmlformats.org/officeDocument/2006/relationships/hyperlink" Target="https://drive.google.com/drive/folders/1v6GKnhneaP6B1xiIl-Rgyi3mvJtAZNqB" TargetMode="External"/><Relationship Id="rId27" Type="http://schemas.openxmlformats.org/officeDocument/2006/relationships/hyperlink" Target="http://www.skovmarathon.dk/pages/resultater.htm" TargetMode="External"/><Relationship Id="rId48" Type="http://schemas.openxmlformats.org/officeDocument/2006/relationships/hyperlink" Target="https://skovmarathon.dk/resultater.html" TargetMode="External"/><Relationship Id="rId69" Type="http://schemas.openxmlformats.org/officeDocument/2006/relationships/hyperlink" Target="https://my.raceresult.com/140274/registration?lang=dk" TargetMode="External"/><Relationship Id="rId113" Type="http://schemas.openxmlformats.org/officeDocument/2006/relationships/hyperlink" Target="https://lettingrun.dk/diplom/diplom-91-100.html" TargetMode="External"/><Relationship Id="rId134" Type="http://schemas.openxmlformats.org/officeDocument/2006/relationships/hyperlink" Target="https://marathonpopup.wordpress.com/resultat-og-diplomer/" TargetMode="External"/><Relationship Id="rId80" Type="http://schemas.openxmlformats.org/officeDocument/2006/relationships/hyperlink" Target="http://www.happymarathon.dk/435647427" TargetMode="External"/><Relationship Id="rId155" Type="http://schemas.openxmlformats.org/officeDocument/2006/relationships/hyperlink" Target="https://my.raceresult.com/184432/results" TargetMode="External"/><Relationship Id="rId176" Type="http://schemas.openxmlformats.org/officeDocument/2006/relationships/hyperlink" Target="https://bricksite.com/marathondanmark/kommune-serie-vest-2023" TargetMode="External"/><Relationship Id="rId197" Type="http://schemas.openxmlformats.org/officeDocument/2006/relationships/hyperlink" Target="https://www.trivsel24-7marathon.dk/diplom/" TargetMode="External"/><Relationship Id="rId201" Type="http://schemas.openxmlformats.org/officeDocument/2006/relationships/hyperlink" Target="https://hvalsoe-loebeklub.dk/cannonball/cannonball-resultater-diplomer/1932-resultater-og-diplom-24-08-24" TargetMode="External"/><Relationship Id="rId222" Type="http://schemas.openxmlformats.org/officeDocument/2006/relationships/hyperlink" Target="https://www.sportstiming.dk/event/15637" TargetMode="External"/><Relationship Id="rId17" Type="http://schemas.openxmlformats.org/officeDocument/2006/relationships/hyperlink" Target="https://helvedeinord.dk/" TargetMode="External"/><Relationship Id="rId38" Type="http://schemas.openxmlformats.org/officeDocument/2006/relationships/hyperlink" Target="https://www.l&#248;vehalvmarathon.dk/resultatliste/" TargetMode="External"/><Relationship Id="rId59" Type="http://schemas.openxmlformats.org/officeDocument/2006/relationships/hyperlink" Target="http://nsejloeb.simplesite.com/" TargetMode="External"/><Relationship Id="rId103" Type="http://schemas.openxmlformats.org/officeDocument/2006/relationships/hyperlink" Target="https://moffesmaraton.dk/index.php/8-vestskov-loebet/" TargetMode="External"/><Relationship Id="rId124" Type="http://schemas.openxmlformats.org/officeDocument/2006/relationships/hyperlink" Target="https://www.fredskovmarathon.dk/fredskov-2500-basic-resultatliste/" TargetMode="External"/><Relationship Id="rId70" Type="http://schemas.openxmlformats.org/officeDocument/2006/relationships/hyperlink" Target="https://app.lap.io/event/2020-svinninge-loebet/results" TargetMode="External"/><Relationship Id="rId91" Type="http://schemas.openxmlformats.org/officeDocument/2006/relationships/hyperlink" Target="https://lettingrun.dk/diplom/diplom-41-50.html" TargetMode="External"/><Relationship Id="rId145" Type="http://schemas.openxmlformats.org/officeDocument/2006/relationships/hyperlink" Target="https://bricksite.com/marathondanmark/deltagerlister" TargetMode="External"/><Relationship Id="rId166" Type="http://schemas.openxmlformats.org/officeDocument/2006/relationships/hyperlink" Target="https://bricksite.com/marathondanmark" TargetMode="External"/><Relationship Id="rId187" Type="http://schemas.openxmlformats.org/officeDocument/2006/relationships/hyperlink" Target="https://lettingrun.dk/diplom/diplom-51-60.html" TargetMode="External"/><Relationship Id="rId1" Type="http://schemas.openxmlformats.org/officeDocument/2006/relationships/hyperlink" Target="https://midtimaraton.webs.com/" TargetMode="External"/><Relationship Id="rId212" Type="http://schemas.openxmlformats.org/officeDocument/2006/relationships/hyperlink" Target="https://hvalsoe-loebeklub.dk/cannonball/cannonball-resultater-diplomer" TargetMode="External"/><Relationship Id="rId233" Type="http://schemas.openxmlformats.org/officeDocument/2006/relationships/hyperlink" Target="https://www.sportstiming.dk/event/17941" TargetMode="External"/><Relationship Id="rId28" Type="http://schemas.openxmlformats.org/officeDocument/2006/relationships/hyperlink" Target="https://my3.raceresult.com/128028/?lang=dk&amp;fbclid=IwAR0njV4WM_JmH_x2YmxCmJrzzrSgQR2JD5EnR-zKnfx6PbHWFXP730MNU9s" TargetMode="External"/><Relationship Id="rId49" Type="http://schemas.openxmlformats.org/officeDocument/2006/relationships/hyperlink" Target="https://danskhalvmarathonklub.dk/tilmeld-dig-loeb/" TargetMode="External"/><Relationship Id="rId114" Type="http://schemas.openxmlformats.org/officeDocument/2006/relationships/hyperlink" Target="https://www.pgu-pandrup.dk/Margueritl%C3%B8bet-Gateway-Blokhus?fbclid=IwAR0SNRT1hAXPbU45o-F3ebakeFQ8uPWVq1l8Fc0mAcO-Fven9TAgpo9Hz4k" TargetMode="External"/><Relationship Id="rId60" Type="http://schemas.openxmlformats.org/officeDocument/2006/relationships/hyperlink" Target="https://my.raceresult.com/146189/participants?lang=dk" TargetMode="External"/><Relationship Id="rId81" Type="http://schemas.openxmlformats.org/officeDocument/2006/relationships/hyperlink" Target="https://www.fredskovmarathon.dk/resultatlister-fredskov-happy-basic/" TargetMode="External"/><Relationship Id="rId135" Type="http://schemas.openxmlformats.org/officeDocument/2006/relationships/hyperlink" Target="http://nsejloeb.simplesite.com/443284273" TargetMode="External"/><Relationship Id="rId156" Type="http://schemas.openxmlformats.org/officeDocument/2006/relationships/hyperlink" Target="http://popupcannonballmbb.123hjemmeside.dk/449054282?fbclid=IwAR3daIDtIO0AtVx6r5C8lJR2R9Jhpgt1EBkIbjQhI8AVoEKeE5x3w-AC18M" TargetMode="External"/><Relationship Id="rId177" Type="http://schemas.openxmlformats.org/officeDocument/2006/relationships/hyperlink" Target="https://hvalsoe-loebeklub.dk/cannonball/cannonball-resultater-diplomer/1904-resultater-og-diplom-27-09-2023" TargetMode="External"/><Relationship Id="rId198" Type="http://schemas.openxmlformats.org/officeDocument/2006/relationships/hyperlink" Target="https://slagelsemarathonontour.dk/438688123/450226701" TargetMode="External"/><Relationship Id="rId202" Type="http://schemas.openxmlformats.org/officeDocument/2006/relationships/hyperlink" Target="https://motionslob.dk/l%C3%B8bskalender/bjergl%C3%B8b-xii-l%C3%B8b-dig-medicinfri-odense-s%C3%B8?fbclid=IwAR1eY8qXKngHy0Rw75wUP-9FaCmJaYogpw_UVZID4Rc_GDJykByvGmmWong" TargetMode="External"/><Relationship Id="rId223" Type="http://schemas.openxmlformats.org/officeDocument/2006/relationships/hyperlink" Target="https://www.dropbox.com/scl/fi/y8rckmp0fu66q1n39hhna/Papeg-jel-bet-16_11-25.pdf?rlkey=ecjac7kelso08e2i6lpz4n5r7&amp;st=gwsmghvr&amp;dl=0" TargetMode="External"/><Relationship Id="rId18" Type="http://schemas.openxmlformats.org/officeDocument/2006/relationships/hyperlink" Target="https://helvedeinord.dk/" TargetMode="External"/><Relationship Id="rId39" Type="http://schemas.openxmlformats.org/officeDocument/2006/relationships/hyperlink" Target="http://www.trivsel24-7marathon.dk/deltagerliste/" TargetMode="External"/><Relationship Id="rId50" Type="http://schemas.openxmlformats.org/officeDocument/2006/relationships/hyperlink" Target="https://www.hareskovbymarathon.dk/kommende-loeb/" TargetMode="External"/><Relationship Id="rId104" Type="http://schemas.openxmlformats.org/officeDocument/2006/relationships/hyperlink" Target="http://www.lars-c.dk/200980725" TargetMode="External"/><Relationship Id="rId125" Type="http://schemas.openxmlformats.org/officeDocument/2006/relationships/hyperlink" Target="https://lettingrun.dk/diplom/diplom-121-130.html" TargetMode="External"/><Relationship Id="rId146" Type="http://schemas.openxmlformats.org/officeDocument/2006/relationships/hyperlink" Target="https://www.fredskovmarathon.dk/deltagerliste-alfabetisk-orden-21-05-2022/" TargetMode="External"/><Relationship Id="rId167" Type="http://schemas.openxmlformats.org/officeDocument/2006/relationships/hyperlink" Target="https://lettingrun.dk/diplom/diplom-201-210.html" TargetMode="External"/><Relationship Id="rId188" Type="http://schemas.openxmlformats.org/officeDocument/2006/relationships/hyperlink" Target="https://lettingrun.dk/diplom/diplom-131-140.html" TargetMode="External"/><Relationship Id="rId71" Type="http://schemas.openxmlformats.org/officeDocument/2006/relationships/hyperlink" Target="http://www.hvalsoe-loebeklub.dk/index.php/cannonball/resultater-diplomer" TargetMode="External"/><Relationship Id="rId92" Type="http://schemas.openxmlformats.org/officeDocument/2006/relationships/hyperlink" Target="https://lettingrun.dk/diplom/diplom-41-50.html" TargetMode="External"/><Relationship Id="rId213" Type="http://schemas.openxmlformats.org/officeDocument/2006/relationships/hyperlink" Target="https://hvalsoe-loebeklub.dk/cannonball/cannonball-resultater-diplomer" TargetMode="External"/><Relationship Id="rId234" Type="http://schemas.openxmlformats.org/officeDocument/2006/relationships/hyperlink" Target="https://www.sportstiming.dk/event/16001/results/7554699" TargetMode="External"/><Relationship Id="rId2" Type="http://schemas.openxmlformats.org/officeDocument/2006/relationships/hyperlink" Target="https://midtimaraton.webs.com/" TargetMode="External"/><Relationship Id="rId29" Type="http://schemas.openxmlformats.org/officeDocument/2006/relationships/hyperlink" Target="http://www.3600marathon.com/" TargetMode="External"/><Relationship Id="rId40" Type="http://schemas.openxmlformats.org/officeDocument/2006/relationships/hyperlink" Target="https://www.l&#248;vehalvmarathon.dk/resultatliste/" TargetMode="External"/><Relationship Id="rId115" Type="http://schemas.openxmlformats.org/officeDocument/2006/relationships/hyperlink" Target="https://www.slagelsemarathonontour.dk/449879369" TargetMode="External"/><Relationship Id="rId136" Type="http://schemas.openxmlformats.org/officeDocument/2006/relationships/hyperlink" Target="https://drive.google.com/file/d/1TNwzFVq82_YutkttUjNr4xlaT3rhumvi/view?fbclid=IwAR3-5h4lnj7Z8DtqS0pAA_PmKcBHqbOtMhdTjOekYMoR0wi9UtpD7mKRZ-k" TargetMode="External"/><Relationship Id="rId157" Type="http://schemas.openxmlformats.org/officeDocument/2006/relationships/hyperlink" Target="https://bricksite.com/marathondanmark/deltagerlister" TargetMode="External"/><Relationship Id="rId178" Type="http://schemas.openxmlformats.org/officeDocument/2006/relationships/hyperlink" Target="https://runagain.com/da/run/NSEJ-Lob-10/11.11.2023" TargetMode="External"/><Relationship Id="rId61" Type="http://schemas.openxmlformats.org/officeDocument/2006/relationships/hyperlink" Target="https://www.fredskovmarathon.dk/resultatlister-fredskov-happy-basic/" TargetMode="External"/><Relationship Id="rId82" Type="http://schemas.openxmlformats.org/officeDocument/2006/relationships/hyperlink" Target="https://www.fredskovmarathon.dk/cannonball-kramnitze/" TargetMode="External"/><Relationship Id="rId199" Type="http://schemas.openxmlformats.org/officeDocument/2006/relationships/hyperlink" Target="https://www.l&#248;vehalvmarathon.dk/resultatliste-3/" TargetMode="External"/><Relationship Id="rId203" Type="http://schemas.openxmlformats.org/officeDocument/2006/relationships/hyperlink" Target="https://m.bricksite.com/marathondanmark/deltagerliste-syddjurs-2-april" TargetMode="External"/><Relationship Id="rId19" Type="http://schemas.openxmlformats.org/officeDocument/2006/relationships/hyperlink" Target="http://dengr&#248;nnehalvmaraton.dk/" TargetMode="External"/><Relationship Id="rId224" Type="http://schemas.openxmlformats.org/officeDocument/2006/relationships/hyperlink" Target="https://bjergbakkemarathon.dk/resultatliste-2025/" TargetMode="External"/><Relationship Id="rId30" Type="http://schemas.openxmlformats.org/officeDocument/2006/relationships/hyperlink" Target="http://skinnermaraton.dk/resultater%2C%20diplomer%20og%20beretning.html" TargetMode="External"/><Relationship Id="rId105" Type="http://schemas.openxmlformats.org/officeDocument/2006/relationships/hyperlink" Target="https://www.l&#248;vehalvmarathon.dk/deltagerliste2/" TargetMode="External"/><Relationship Id="rId126" Type="http://schemas.openxmlformats.org/officeDocument/2006/relationships/hyperlink" Target="https://lettingrun.dk/diplom/diplom-121-130.html" TargetMode="External"/><Relationship Id="rId147" Type="http://schemas.openxmlformats.org/officeDocument/2006/relationships/hyperlink" Target="https://moffesmaraton.dk/index.php/19-broendby-stadion/" TargetMode="External"/><Relationship Id="rId168" Type="http://schemas.openxmlformats.org/officeDocument/2006/relationships/hyperlink" Target="https://loeb.sh-site.dk/category/resultater/" TargetMode="External"/><Relationship Id="rId51" Type="http://schemas.openxmlformats.org/officeDocument/2006/relationships/hyperlink" Target="http://www.happymarathon.dk/435647414" TargetMode="External"/><Relationship Id="rId72" Type="http://schemas.openxmlformats.org/officeDocument/2006/relationships/hyperlink" Target="https://www.cannonballmarathons.dk/?page_id=3746" TargetMode="External"/><Relationship Id="rId93" Type="http://schemas.openxmlformats.org/officeDocument/2006/relationships/hyperlink" Target="https://docs.google.com/document/d/1pY9G5FkAf5ypc28ruH6c6LeYWiJ3Qx19mglN3Yl1JQc/edit?fbclid=IwAR0RRjwWzXrCQzCrhjugT2FL6DetmQnG0LIpx-r68EIvitPgskmbq3fucXc" TargetMode="External"/><Relationship Id="rId189" Type="http://schemas.openxmlformats.org/officeDocument/2006/relationships/hyperlink" Target="https://lettingrun.dk/diplom/diplom-131-140.html" TargetMode="External"/><Relationship Id="rId3" Type="http://schemas.openxmlformats.org/officeDocument/2006/relationships/hyperlink" Target="https://www.marathon4100.dk/" TargetMode="External"/><Relationship Id="rId214" Type="http://schemas.openxmlformats.org/officeDocument/2006/relationships/hyperlink" Target="https://www.sportstiming.dk/event/6583/participants" TargetMode="External"/><Relationship Id="rId235" Type="http://schemas.openxmlformats.org/officeDocument/2006/relationships/hyperlink" Target="https://marathonpopup.wordpress.com/resultat-og-diplomer/" TargetMode="External"/><Relationship Id="rId116" Type="http://schemas.openxmlformats.org/officeDocument/2006/relationships/hyperlink" Target="https://www.sportstiming.dk/event/8735/results/3735939" TargetMode="External"/><Relationship Id="rId137" Type="http://schemas.openxmlformats.org/officeDocument/2006/relationships/hyperlink" Target="https://www.veganrun.dk/resultatliste" TargetMode="External"/><Relationship Id="rId158" Type="http://schemas.openxmlformats.org/officeDocument/2006/relationships/hyperlink" Target="http://www.stif.dk/Julel%c3%b8b-d--03-12" TargetMode="External"/><Relationship Id="rId20" Type="http://schemas.openxmlformats.org/officeDocument/2006/relationships/hyperlink" Target="http://dengr&#248;nnehalvmaraton.dk/" TargetMode="External"/><Relationship Id="rId41" Type="http://schemas.openxmlformats.org/officeDocument/2006/relationships/hyperlink" Target="https://www.lmkasnaes.dk/klub/lmk-asnaes/sider/hostlobet-2019?fbclid=IwAR1ASsDobaOzpzAOScPgZ1Py-mdP-EnjPzl41IUqzW6vku9Nzwx1_NkLfQA" TargetMode="External"/><Relationship Id="rId62" Type="http://schemas.openxmlformats.org/officeDocument/2006/relationships/hyperlink" Target="http://ballerupcannonball.dk/" TargetMode="External"/><Relationship Id="rId83" Type="http://schemas.openxmlformats.org/officeDocument/2006/relationships/hyperlink" Target="https://marathonpopup.wordpress.com/resultat-og-diplomer/" TargetMode="External"/><Relationship Id="rId179" Type="http://schemas.openxmlformats.org/officeDocument/2006/relationships/hyperlink" Target="https://hvalsoe-loebeklub.dk/cannonball/cannonball-resultater-diplome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2CA0-21EA-4E9E-85A9-687142B607AD}">
  <dimension ref="A1:E24"/>
  <sheetViews>
    <sheetView tabSelected="1" zoomScale="106" workbookViewId="0">
      <selection activeCell="A2" sqref="A2"/>
    </sheetView>
  </sheetViews>
  <sheetFormatPr defaultRowHeight="14.4" x14ac:dyDescent="0.3"/>
  <cols>
    <col min="1" max="1" width="27.109375" customWidth="1"/>
    <col min="2" max="3" width="15.6640625" customWidth="1"/>
    <col min="4" max="4" width="17.33203125" customWidth="1"/>
    <col min="5" max="5" width="15.6640625" style="36" customWidth="1"/>
  </cols>
  <sheetData>
    <row r="1" spans="1:5" s="3" customFormat="1" ht="23.4" x14ac:dyDescent="0.45">
      <c r="A1" s="63" t="s">
        <v>0</v>
      </c>
      <c r="E1" s="4"/>
    </row>
    <row r="2" spans="1:5" s="60" customFormat="1" ht="15.6" x14ac:dyDescent="0.3">
      <c r="B2" s="61" t="s">
        <v>1</v>
      </c>
      <c r="C2" s="61" t="s">
        <v>2</v>
      </c>
      <c r="D2" s="61" t="s">
        <v>3</v>
      </c>
      <c r="E2" s="61" t="s">
        <v>4</v>
      </c>
    </row>
    <row r="3" spans="1:5" x14ac:dyDescent="0.3">
      <c r="A3" t="s">
        <v>5</v>
      </c>
      <c r="B3" s="38">
        <f>+Løbsdatoer!D1</f>
        <v>109</v>
      </c>
      <c r="C3" s="38">
        <f>+Løbsdatoer!E1</f>
        <v>320</v>
      </c>
      <c r="D3" s="38">
        <f>+Løbsdatoer!F1</f>
        <v>3</v>
      </c>
      <c r="E3" s="44">
        <f>SUM(B3:D3)</f>
        <v>432</v>
      </c>
    </row>
    <row r="4" spans="1:5" x14ac:dyDescent="0.3">
      <c r="A4" t="s">
        <v>6</v>
      </c>
      <c r="B4">
        <v>11</v>
      </c>
      <c r="C4">
        <v>1</v>
      </c>
      <c r="D4">
        <v>1</v>
      </c>
    </row>
    <row r="5" spans="1:5" x14ac:dyDescent="0.3">
      <c r="A5" t="s">
        <v>7</v>
      </c>
      <c r="B5">
        <f>+'Hel - Statistik'!O2</f>
        <v>65</v>
      </c>
      <c r="C5">
        <v>98</v>
      </c>
      <c r="D5" s="62" t="s">
        <v>8</v>
      </c>
    </row>
    <row r="6" spans="1:5" x14ac:dyDescent="0.3">
      <c r="A6" t="s">
        <v>9</v>
      </c>
      <c r="B6">
        <f>98-B5</f>
        <v>33</v>
      </c>
      <c r="C6">
        <v>0</v>
      </c>
      <c r="D6" s="62" t="s">
        <v>8</v>
      </c>
    </row>
    <row r="7" spans="1:5" x14ac:dyDescent="0.3">
      <c r="A7" t="s">
        <v>10</v>
      </c>
      <c r="B7">
        <v>28</v>
      </c>
      <c r="C7">
        <v>62</v>
      </c>
      <c r="D7">
        <v>1</v>
      </c>
    </row>
    <row r="8" spans="1:5" x14ac:dyDescent="0.3">
      <c r="A8" t="s">
        <v>11</v>
      </c>
      <c r="B8" s="38">
        <f>+Løbsdatoer!G1</f>
        <v>101</v>
      </c>
      <c r="C8" s="38">
        <f>+Løbsdatoer!H1</f>
        <v>236</v>
      </c>
      <c r="D8" s="38">
        <f>+Løbsdatoer!I1</f>
        <v>3</v>
      </c>
      <c r="E8" s="44">
        <f>+Løbsdatoer!C1</f>
        <v>279</v>
      </c>
    </row>
    <row r="9" spans="1:5" x14ac:dyDescent="0.3">
      <c r="A9" t="s">
        <v>12</v>
      </c>
      <c r="B9">
        <f>366-B8</f>
        <v>265</v>
      </c>
      <c r="C9">
        <f t="shared" ref="C9:E9" si="0">366-C8</f>
        <v>130</v>
      </c>
      <c r="D9">
        <f t="shared" si="0"/>
        <v>363</v>
      </c>
      <c r="E9" s="36">
        <f t="shared" si="0"/>
        <v>87</v>
      </c>
    </row>
    <row r="11" spans="1:5" x14ac:dyDescent="0.3">
      <c r="A11" t="s">
        <v>13</v>
      </c>
      <c r="B11" s="62" t="s">
        <v>14</v>
      </c>
      <c r="C11" s="62" t="s">
        <v>15</v>
      </c>
    </row>
    <row r="12" spans="1:5" x14ac:dyDescent="0.3">
      <c r="A12" t="s">
        <v>16</v>
      </c>
      <c r="B12" s="62" t="s">
        <v>17</v>
      </c>
      <c r="C12" s="62" t="s">
        <v>18</v>
      </c>
    </row>
    <row r="13" spans="1:5" x14ac:dyDescent="0.3">
      <c r="A13" t="s">
        <v>19</v>
      </c>
      <c r="B13" s="62">
        <v>13</v>
      </c>
      <c r="C13" s="62">
        <v>167</v>
      </c>
    </row>
    <row r="14" spans="1:5" x14ac:dyDescent="0.3">
      <c r="A14" t="s">
        <v>20</v>
      </c>
      <c r="B14" s="62">
        <v>79</v>
      </c>
      <c r="C14" s="62">
        <v>146</v>
      </c>
    </row>
    <row r="15" spans="1:5" x14ac:dyDescent="0.3">
      <c r="A15" t="s">
        <v>21</v>
      </c>
      <c r="B15" s="62">
        <v>14</v>
      </c>
      <c r="C15" s="62">
        <v>5</v>
      </c>
    </row>
    <row r="16" spans="1:5" x14ac:dyDescent="0.3">
      <c r="A16" t="s">
        <v>22</v>
      </c>
      <c r="B16" s="62">
        <v>3</v>
      </c>
      <c r="C16" s="62">
        <v>2</v>
      </c>
    </row>
    <row r="17" spans="2:3" x14ac:dyDescent="0.3">
      <c r="B17" s="62"/>
      <c r="C17" s="62"/>
    </row>
    <row r="18" spans="2:3" x14ac:dyDescent="0.3">
      <c r="B18" s="62"/>
      <c r="C18" s="62"/>
    </row>
    <row r="19" spans="2:3" x14ac:dyDescent="0.3">
      <c r="B19" s="62"/>
      <c r="C19" s="62"/>
    </row>
    <row r="20" spans="2:3" x14ac:dyDescent="0.3">
      <c r="B20" s="62"/>
      <c r="C20" s="62"/>
    </row>
    <row r="21" spans="2:3" x14ac:dyDescent="0.3">
      <c r="B21" s="62"/>
      <c r="C21" s="62"/>
    </row>
    <row r="22" spans="2:3" x14ac:dyDescent="0.3">
      <c r="B22" s="62"/>
      <c r="C22" s="62"/>
    </row>
    <row r="23" spans="2:3" x14ac:dyDescent="0.3">
      <c r="B23" s="62"/>
      <c r="C23" s="62"/>
    </row>
    <row r="24" spans="2:3" x14ac:dyDescent="0.3">
      <c r="B24" s="62"/>
      <c r="C24" s="6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8"/>
  <sheetViews>
    <sheetView zoomScale="104" zoomScaleNormal="100" workbookViewId="0">
      <pane ySplit="2" topLeftCell="A38" activePane="bottomLeft" state="frozen"/>
      <selection pane="bottomLeft" activeCell="C18" sqref="C18:C111"/>
    </sheetView>
  </sheetViews>
  <sheetFormatPr defaultRowHeight="14.4" x14ac:dyDescent="0.3"/>
  <cols>
    <col min="2" max="2" width="16.44140625" style="1" bestFit="1" customWidth="1"/>
    <col min="3" max="3" width="41.5546875" bestFit="1" customWidth="1"/>
    <col min="4" max="4" width="8.44140625" style="8"/>
    <col min="5" max="5" width="9.5546875" style="8" bestFit="1" customWidth="1"/>
    <col min="6" max="6" width="8.44140625" style="8"/>
    <col min="7" max="7" width="11" style="8" bestFit="1" customWidth="1"/>
    <col min="8" max="8" width="12.88671875" style="8" bestFit="1" customWidth="1"/>
    <col min="9" max="9" width="12.88671875" style="8" customWidth="1"/>
    <col min="10" max="10" width="24.44140625" customWidth="1"/>
    <col min="11" max="11" width="28" style="47" bestFit="1" customWidth="1"/>
  </cols>
  <sheetData>
    <row r="1" spans="1:11" s="3" customFormat="1" ht="18" x14ac:dyDescent="0.35">
      <c r="A1" s="2" t="s">
        <v>1</v>
      </c>
      <c r="B1" s="2"/>
      <c r="D1" s="6"/>
      <c r="E1" s="6"/>
      <c r="F1" s="6"/>
      <c r="G1" s="6"/>
      <c r="H1" s="6"/>
      <c r="I1" s="6"/>
      <c r="K1" s="49"/>
    </row>
    <row r="2" spans="1:11" s="3" customFormat="1" ht="18" x14ac:dyDescent="0.35">
      <c r="A2" s="3" t="s">
        <v>23</v>
      </c>
      <c r="B2" s="2" t="s">
        <v>24</v>
      </c>
      <c r="C2" s="4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7" t="s">
        <v>31</v>
      </c>
      <c r="J2" s="3" t="s">
        <v>32</v>
      </c>
      <c r="K2" s="49" t="s">
        <v>33</v>
      </c>
    </row>
    <row r="3" spans="1:11" x14ac:dyDescent="0.3">
      <c r="A3">
        <v>1</v>
      </c>
      <c r="B3" s="1">
        <v>39953</v>
      </c>
      <c r="C3" t="s">
        <v>34</v>
      </c>
      <c r="D3" s="8" t="s">
        <v>35</v>
      </c>
      <c r="E3" s="8" t="s">
        <v>36</v>
      </c>
      <c r="F3" s="8" t="s">
        <v>36</v>
      </c>
      <c r="G3" s="8" t="s">
        <v>37</v>
      </c>
      <c r="H3" s="8" t="s">
        <v>38</v>
      </c>
      <c r="I3" s="8" t="s">
        <v>39</v>
      </c>
    </row>
    <row r="4" spans="1:11" x14ac:dyDescent="0.3">
      <c r="A4">
        <v>2</v>
      </c>
      <c r="B4" s="1">
        <v>40076</v>
      </c>
      <c r="C4" t="s">
        <v>40</v>
      </c>
      <c r="D4" s="8" t="s">
        <v>41</v>
      </c>
      <c r="E4" s="8" t="s">
        <v>36</v>
      </c>
      <c r="F4" s="8" t="s">
        <v>42</v>
      </c>
      <c r="G4" s="8" t="s">
        <v>37</v>
      </c>
      <c r="H4" s="8" t="s">
        <v>43</v>
      </c>
      <c r="I4" s="8" t="s">
        <v>44</v>
      </c>
    </row>
    <row r="5" spans="1:11" x14ac:dyDescent="0.3">
      <c r="A5">
        <v>3</v>
      </c>
      <c r="B5" s="1">
        <v>40447</v>
      </c>
      <c r="C5" t="s">
        <v>45</v>
      </c>
      <c r="D5" s="8" t="s">
        <v>46</v>
      </c>
      <c r="E5" s="8" t="s">
        <v>36</v>
      </c>
      <c r="F5" s="8" t="s">
        <v>36</v>
      </c>
      <c r="G5" s="8" t="s">
        <v>47</v>
      </c>
      <c r="H5" s="8" t="s">
        <v>48</v>
      </c>
      <c r="I5" s="8" t="s">
        <v>48</v>
      </c>
    </row>
    <row r="6" spans="1:11" x14ac:dyDescent="0.3">
      <c r="A6">
        <v>4</v>
      </c>
      <c r="B6" s="1">
        <v>40832</v>
      </c>
      <c r="C6" t="s">
        <v>49</v>
      </c>
      <c r="D6" s="8" t="s">
        <v>50</v>
      </c>
      <c r="E6" s="8" t="s">
        <v>36</v>
      </c>
      <c r="F6" s="8" t="s">
        <v>36</v>
      </c>
      <c r="G6" s="8" t="s">
        <v>51</v>
      </c>
      <c r="H6" s="8" t="s">
        <v>48</v>
      </c>
      <c r="I6" s="8" t="s">
        <v>48</v>
      </c>
    </row>
    <row r="7" spans="1:11" x14ac:dyDescent="0.3">
      <c r="A7">
        <v>5</v>
      </c>
      <c r="B7" s="1">
        <v>41049</v>
      </c>
      <c r="C7" t="s">
        <v>34</v>
      </c>
      <c r="D7" s="8" t="s">
        <v>52</v>
      </c>
      <c r="E7" s="8" t="s">
        <v>36</v>
      </c>
      <c r="F7" s="8" t="s">
        <v>36</v>
      </c>
      <c r="G7" s="8" t="s">
        <v>37</v>
      </c>
      <c r="H7" s="8" t="s">
        <v>38</v>
      </c>
      <c r="I7" s="8" t="s">
        <v>39</v>
      </c>
    </row>
    <row r="8" spans="1:11" x14ac:dyDescent="0.3">
      <c r="A8">
        <v>6</v>
      </c>
      <c r="B8" s="1">
        <v>41189</v>
      </c>
      <c r="C8" t="s">
        <v>53</v>
      </c>
      <c r="D8" s="8" t="s">
        <v>54</v>
      </c>
      <c r="E8" s="8" t="s">
        <v>36</v>
      </c>
      <c r="F8" s="8" t="s">
        <v>36</v>
      </c>
      <c r="G8" s="8" t="s">
        <v>55</v>
      </c>
      <c r="H8" s="8" t="s">
        <v>48</v>
      </c>
      <c r="I8" s="8" t="s">
        <v>48</v>
      </c>
      <c r="J8" s="10" t="s">
        <v>56</v>
      </c>
    </row>
    <row r="9" spans="1:11" x14ac:dyDescent="0.3">
      <c r="A9">
        <v>7</v>
      </c>
      <c r="B9" s="1">
        <v>41413</v>
      </c>
      <c r="C9" t="s">
        <v>34</v>
      </c>
      <c r="D9" s="8" t="s">
        <v>57</v>
      </c>
      <c r="E9" s="8" t="s">
        <v>36</v>
      </c>
      <c r="F9" s="8" t="s">
        <v>36</v>
      </c>
      <c r="G9" s="8" t="s">
        <v>37</v>
      </c>
      <c r="H9" s="8" t="s">
        <v>38</v>
      </c>
      <c r="I9" s="8" t="s">
        <v>39</v>
      </c>
      <c r="J9" s="10" t="s">
        <v>58</v>
      </c>
    </row>
    <row r="10" spans="1:11" x14ac:dyDescent="0.3">
      <c r="A10">
        <v>8</v>
      </c>
      <c r="B10" s="1">
        <v>41518</v>
      </c>
      <c r="C10" t="s">
        <v>59</v>
      </c>
      <c r="D10" s="8" t="s">
        <v>60</v>
      </c>
      <c r="E10" s="8" t="s">
        <v>36</v>
      </c>
      <c r="F10" s="8" t="s">
        <v>36</v>
      </c>
      <c r="G10" s="8" t="s">
        <v>37</v>
      </c>
      <c r="H10" s="8" t="s">
        <v>61</v>
      </c>
      <c r="I10" s="8" t="s">
        <v>62</v>
      </c>
    </row>
    <row r="11" spans="1:11" x14ac:dyDescent="0.3">
      <c r="A11">
        <v>9</v>
      </c>
      <c r="B11" s="1">
        <v>42512</v>
      </c>
      <c r="C11" t="s">
        <v>34</v>
      </c>
      <c r="D11" s="8" t="s">
        <v>63</v>
      </c>
      <c r="E11" s="8" t="s">
        <v>36</v>
      </c>
      <c r="F11" s="8" t="s">
        <v>36</v>
      </c>
      <c r="G11" s="8" t="s">
        <v>37</v>
      </c>
      <c r="H11" s="8" t="s">
        <v>38</v>
      </c>
      <c r="I11" s="8" t="s">
        <v>39</v>
      </c>
      <c r="J11" s="10" t="s">
        <v>64</v>
      </c>
    </row>
    <row r="12" spans="1:11" x14ac:dyDescent="0.3">
      <c r="A12">
        <v>10</v>
      </c>
      <c r="B12" s="1">
        <v>42673</v>
      </c>
      <c r="C12" t="s">
        <v>65</v>
      </c>
      <c r="D12" s="8" t="s">
        <v>66</v>
      </c>
      <c r="E12" s="8" t="s">
        <v>36</v>
      </c>
      <c r="F12" s="8" t="s">
        <v>36</v>
      </c>
      <c r="G12" s="8" t="s">
        <v>67</v>
      </c>
      <c r="H12" s="8" t="s">
        <v>48</v>
      </c>
      <c r="I12" s="8" t="s">
        <v>48</v>
      </c>
    </row>
    <row r="13" spans="1:11" x14ac:dyDescent="0.3">
      <c r="A13">
        <v>11</v>
      </c>
      <c r="B13" s="1">
        <v>43819</v>
      </c>
      <c r="C13" t="s">
        <v>68</v>
      </c>
      <c r="D13" s="8" t="s">
        <v>69</v>
      </c>
      <c r="E13" s="8" t="s">
        <v>36</v>
      </c>
      <c r="F13" s="8" t="s">
        <v>36</v>
      </c>
      <c r="G13" s="8" t="s">
        <v>37</v>
      </c>
      <c r="H13" s="8" t="s">
        <v>70</v>
      </c>
      <c r="I13" s="8" t="s">
        <v>62</v>
      </c>
      <c r="J13" s="10" t="s">
        <v>71</v>
      </c>
      <c r="K13" s="47" t="s">
        <v>72</v>
      </c>
    </row>
    <row r="14" spans="1:11" x14ac:dyDescent="0.3">
      <c r="A14">
        <f t="shared" ref="A14:A45" si="0">A13+1</f>
        <v>12</v>
      </c>
      <c r="B14" s="1">
        <v>43848</v>
      </c>
      <c r="C14" s="11" t="s">
        <v>73</v>
      </c>
      <c r="D14" s="8" t="s">
        <v>74</v>
      </c>
      <c r="E14" s="13" t="s">
        <v>36</v>
      </c>
      <c r="F14" s="13" t="s">
        <v>36</v>
      </c>
      <c r="G14" s="13" t="s">
        <v>37</v>
      </c>
      <c r="H14" s="13" t="s">
        <v>75</v>
      </c>
      <c r="I14" s="13" t="s">
        <v>62</v>
      </c>
      <c r="J14" s="10" t="s">
        <v>76</v>
      </c>
      <c r="K14" s="48"/>
    </row>
    <row r="15" spans="1:11" x14ac:dyDescent="0.3">
      <c r="A15">
        <f t="shared" si="0"/>
        <v>13</v>
      </c>
      <c r="B15" s="1">
        <v>43883</v>
      </c>
      <c r="C15" t="s">
        <v>77</v>
      </c>
      <c r="D15" s="8" t="s">
        <v>78</v>
      </c>
      <c r="E15" s="8" t="s">
        <v>36</v>
      </c>
      <c r="F15" s="8" t="s">
        <v>36</v>
      </c>
      <c r="G15" s="8" t="s">
        <v>37</v>
      </c>
      <c r="H15" s="8" t="s">
        <v>79</v>
      </c>
      <c r="I15" s="8" t="s">
        <v>62</v>
      </c>
      <c r="J15" s="10" t="s">
        <v>80</v>
      </c>
      <c r="K15" s="48" t="s">
        <v>81</v>
      </c>
    </row>
    <row r="16" spans="1:11" x14ac:dyDescent="0.3">
      <c r="A16">
        <f t="shared" si="0"/>
        <v>14</v>
      </c>
      <c r="B16" s="1">
        <v>44696</v>
      </c>
      <c r="C16" t="s">
        <v>34</v>
      </c>
      <c r="D16" s="8" t="s">
        <v>82</v>
      </c>
      <c r="E16" s="8" t="s">
        <v>36</v>
      </c>
      <c r="F16" s="8" t="s">
        <v>36</v>
      </c>
      <c r="G16" s="8" t="s">
        <v>37</v>
      </c>
      <c r="H16" s="8" t="s">
        <v>38</v>
      </c>
      <c r="I16" s="8" t="s">
        <v>39</v>
      </c>
      <c r="J16" s="10" t="s">
        <v>83</v>
      </c>
    </row>
    <row r="17" spans="1:11" x14ac:dyDescent="0.3">
      <c r="A17">
        <f t="shared" si="0"/>
        <v>15</v>
      </c>
      <c r="B17" s="1">
        <v>44738</v>
      </c>
      <c r="C17" s="11" t="s">
        <v>84</v>
      </c>
      <c r="D17" s="8" t="s">
        <v>85</v>
      </c>
      <c r="E17" s="8" t="s">
        <v>36</v>
      </c>
      <c r="F17" s="8" t="s">
        <v>36</v>
      </c>
      <c r="G17" s="8" t="s">
        <v>37</v>
      </c>
      <c r="H17" s="8" t="s">
        <v>86</v>
      </c>
      <c r="I17" s="8" t="s">
        <v>62</v>
      </c>
      <c r="J17" s="10" t="s">
        <v>87</v>
      </c>
      <c r="K17" s="47" t="s">
        <v>88</v>
      </c>
    </row>
    <row r="18" spans="1:11" x14ac:dyDescent="0.3">
      <c r="A18">
        <f t="shared" si="0"/>
        <v>16</v>
      </c>
      <c r="B18" s="1">
        <v>44758</v>
      </c>
      <c r="C18" s="11" t="s">
        <v>89</v>
      </c>
      <c r="D18" s="8" t="s">
        <v>90</v>
      </c>
      <c r="E18" s="8" t="s">
        <v>36</v>
      </c>
      <c r="F18" s="8" t="s">
        <v>36</v>
      </c>
      <c r="G18" s="8" t="s">
        <v>37</v>
      </c>
      <c r="H18" s="8" t="s">
        <v>91</v>
      </c>
      <c r="I18" s="8" t="s">
        <v>62</v>
      </c>
      <c r="J18" s="10" t="s">
        <v>92</v>
      </c>
      <c r="K18" s="47" t="s">
        <v>93</v>
      </c>
    </row>
    <row r="19" spans="1:11" x14ac:dyDescent="0.3">
      <c r="A19">
        <f t="shared" si="0"/>
        <v>17</v>
      </c>
      <c r="B19" s="1">
        <v>44772</v>
      </c>
      <c r="C19" s="11" t="s">
        <v>94</v>
      </c>
      <c r="D19" s="8" t="s">
        <v>95</v>
      </c>
      <c r="E19" s="8" t="s">
        <v>36</v>
      </c>
      <c r="F19" s="8" t="s">
        <v>36</v>
      </c>
      <c r="G19" s="8" t="s">
        <v>37</v>
      </c>
      <c r="H19" s="8" t="s">
        <v>96</v>
      </c>
      <c r="I19" s="8" t="s">
        <v>39</v>
      </c>
      <c r="J19" s="10" t="s">
        <v>97</v>
      </c>
      <c r="K19" s="47" t="s">
        <v>98</v>
      </c>
    </row>
    <row r="20" spans="1:11" x14ac:dyDescent="0.3">
      <c r="A20">
        <f t="shared" si="0"/>
        <v>18</v>
      </c>
      <c r="B20" s="1">
        <v>44800</v>
      </c>
      <c r="C20" s="11" t="s">
        <v>99</v>
      </c>
      <c r="D20" s="8" t="s">
        <v>100</v>
      </c>
      <c r="E20" s="8" t="s">
        <v>36</v>
      </c>
      <c r="F20" s="8" t="s">
        <v>36</v>
      </c>
      <c r="G20" s="8" t="s">
        <v>37</v>
      </c>
      <c r="H20" s="8" t="s">
        <v>101</v>
      </c>
      <c r="I20" s="8" t="s">
        <v>62</v>
      </c>
      <c r="J20" s="10" t="s">
        <v>102</v>
      </c>
      <c r="K20" s="47" t="s">
        <v>103</v>
      </c>
    </row>
    <row r="21" spans="1:11" x14ac:dyDescent="0.3">
      <c r="A21">
        <f t="shared" si="0"/>
        <v>19</v>
      </c>
      <c r="B21" s="1">
        <v>44836</v>
      </c>
      <c r="C21" s="11" t="s">
        <v>104</v>
      </c>
      <c r="D21" s="8" t="s">
        <v>105</v>
      </c>
      <c r="E21" s="8" t="s">
        <v>36</v>
      </c>
      <c r="F21" s="8" t="s">
        <v>36</v>
      </c>
      <c r="G21" s="8" t="s">
        <v>37</v>
      </c>
      <c r="H21" s="8" t="s">
        <v>70</v>
      </c>
      <c r="I21" s="8" t="s">
        <v>62</v>
      </c>
      <c r="J21" s="10" t="s">
        <v>106</v>
      </c>
      <c r="K21" s="47" t="s">
        <v>107</v>
      </c>
    </row>
    <row r="22" spans="1:11" x14ac:dyDescent="0.3">
      <c r="A22">
        <f t="shared" si="0"/>
        <v>20</v>
      </c>
      <c r="B22" s="1">
        <v>44857</v>
      </c>
      <c r="C22" s="11" t="s">
        <v>108</v>
      </c>
      <c r="D22" s="8" t="s">
        <v>109</v>
      </c>
      <c r="E22" s="8" t="s">
        <v>36</v>
      </c>
      <c r="F22" s="8" t="s">
        <v>36</v>
      </c>
      <c r="G22" s="8" t="s">
        <v>37</v>
      </c>
      <c r="H22" s="8" t="s">
        <v>110</v>
      </c>
      <c r="I22" s="8" t="s">
        <v>39</v>
      </c>
      <c r="J22" s="10" t="s">
        <v>111</v>
      </c>
    </row>
    <row r="23" spans="1:11" x14ac:dyDescent="0.3">
      <c r="A23">
        <f t="shared" si="0"/>
        <v>21</v>
      </c>
      <c r="B23" s="1">
        <v>44863</v>
      </c>
      <c r="C23" s="11" t="s">
        <v>112</v>
      </c>
      <c r="D23" s="8" t="s">
        <v>113</v>
      </c>
      <c r="E23" s="8" t="s">
        <v>36</v>
      </c>
      <c r="F23" s="8" t="s">
        <v>36</v>
      </c>
      <c r="G23" s="8" t="s">
        <v>37</v>
      </c>
      <c r="H23" s="8" t="s">
        <v>114</v>
      </c>
      <c r="I23" s="8" t="s">
        <v>39</v>
      </c>
      <c r="J23" s="10" t="s">
        <v>115</v>
      </c>
    </row>
    <row r="24" spans="1:11" x14ac:dyDescent="0.3">
      <c r="A24">
        <f t="shared" si="0"/>
        <v>22</v>
      </c>
      <c r="B24" s="1">
        <v>44894</v>
      </c>
      <c r="C24" s="11" t="s">
        <v>116</v>
      </c>
      <c r="D24" s="8" t="s">
        <v>117</v>
      </c>
      <c r="E24" s="8" t="s">
        <v>36</v>
      </c>
      <c r="F24" s="8" t="s">
        <v>36</v>
      </c>
      <c r="G24" s="8" t="s">
        <v>37</v>
      </c>
      <c r="H24" s="8" t="s">
        <v>70</v>
      </c>
      <c r="I24" s="8" t="s">
        <v>62</v>
      </c>
      <c r="J24" s="10" t="s">
        <v>118</v>
      </c>
    </row>
    <row r="25" spans="1:11" x14ac:dyDescent="0.3">
      <c r="A25">
        <f t="shared" si="0"/>
        <v>23</v>
      </c>
      <c r="B25" s="1">
        <v>44906</v>
      </c>
      <c r="C25" s="11" t="s">
        <v>119</v>
      </c>
      <c r="D25" s="8" t="s">
        <v>120</v>
      </c>
      <c r="E25" s="8" t="s">
        <v>36</v>
      </c>
      <c r="F25" s="8" t="s">
        <v>36</v>
      </c>
      <c r="G25" s="8" t="s">
        <v>37</v>
      </c>
      <c r="H25" s="8" t="s">
        <v>61</v>
      </c>
      <c r="I25" s="8" t="s">
        <v>62</v>
      </c>
      <c r="J25" s="10" t="s">
        <v>121</v>
      </c>
    </row>
    <row r="26" spans="1:11" x14ac:dyDescent="0.3">
      <c r="A26">
        <f t="shared" si="0"/>
        <v>24</v>
      </c>
      <c r="B26" s="1">
        <v>44924</v>
      </c>
      <c r="C26" s="11" t="s">
        <v>122</v>
      </c>
      <c r="D26" s="8" t="s">
        <v>123</v>
      </c>
      <c r="E26" s="8" t="s">
        <v>36</v>
      </c>
      <c r="F26" s="8" t="s">
        <v>36</v>
      </c>
      <c r="G26" s="8" t="s">
        <v>37</v>
      </c>
      <c r="H26" s="8" t="s">
        <v>61</v>
      </c>
      <c r="I26" s="8" t="s">
        <v>62</v>
      </c>
      <c r="J26" s="10" t="s">
        <v>124</v>
      </c>
    </row>
    <row r="27" spans="1:11" x14ac:dyDescent="0.3">
      <c r="A27">
        <f t="shared" si="0"/>
        <v>25</v>
      </c>
      <c r="B27" s="1">
        <v>44933</v>
      </c>
      <c r="C27" s="11" t="s">
        <v>125</v>
      </c>
      <c r="D27" s="8" t="s">
        <v>126</v>
      </c>
      <c r="E27" s="8" t="s">
        <v>36</v>
      </c>
      <c r="F27" s="8" t="s">
        <v>36</v>
      </c>
      <c r="G27" s="8" t="s">
        <v>37</v>
      </c>
      <c r="H27" s="8" t="s">
        <v>127</v>
      </c>
      <c r="I27" s="8" t="s">
        <v>62</v>
      </c>
      <c r="J27" s="10" t="s">
        <v>128</v>
      </c>
    </row>
    <row r="28" spans="1:11" x14ac:dyDescent="0.3">
      <c r="A28">
        <f t="shared" si="0"/>
        <v>26</v>
      </c>
      <c r="B28" s="1">
        <v>44941</v>
      </c>
      <c r="C28" s="11" t="s">
        <v>129</v>
      </c>
      <c r="D28" s="8" t="s">
        <v>130</v>
      </c>
      <c r="E28" s="8" t="s">
        <v>36</v>
      </c>
      <c r="F28" s="8" t="s">
        <v>36</v>
      </c>
      <c r="G28" s="8" t="s">
        <v>37</v>
      </c>
      <c r="H28" s="8" t="s">
        <v>131</v>
      </c>
      <c r="I28" s="8" t="s">
        <v>44</v>
      </c>
      <c r="J28" s="10" t="s">
        <v>132</v>
      </c>
    </row>
    <row r="29" spans="1:11" x14ac:dyDescent="0.3">
      <c r="A29">
        <f t="shared" si="0"/>
        <v>27</v>
      </c>
      <c r="B29" s="1">
        <v>44962</v>
      </c>
      <c r="C29" s="11" t="s">
        <v>133</v>
      </c>
      <c r="D29" s="8" t="s">
        <v>134</v>
      </c>
      <c r="E29" s="8" t="s">
        <v>36</v>
      </c>
      <c r="F29" s="8" t="s">
        <v>36</v>
      </c>
      <c r="G29" s="8" t="s">
        <v>37</v>
      </c>
      <c r="H29" s="8" t="s">
        <v>135</v>
      </c>
      <c r="I29" s="8" t="s">
        <v>39</v>
      </c>
      <c r="J29" s="10" t="s">
        <v>136</v>
      </c>
    </row>
    <row r="30" spans="1:11" x14ac:dyDescent="0.3">
      <c r="A30">
        <f t="shared" si="0"/>
        <v>28</v>
      </c>
      <c r="B30" s="1">
        <v>44969</v>
      </c>
      <c r="C30" s="11" t="s">
        <v>137</v>
      </c>
      <c r="D30" s="8" t="s">
        <v>138</v>
      </c>
      <c r="E30" s="8" t="s">
        <v>36</v>
      </c>
      <c r="F30" s="8" t="s">
        <v>36</v>
      </c>
      <c r="G30" s="8" t="s">
        <v>37</v>
      </c>
      <c r="H30" s="8" t="s">
        <v>139</v>
      </c>
      <c r="I30" s="8" t="s">
        <v>62</v>
      </c>
      <c r="J30" s="10" t="s">
        <v>140</v>
      </c>
    </row>
    <row r="31" spans="1:11" x14ac:dyDescent="0.3">
      <c r="A31">
        <f t="shared" si="0"/>
        <v>29</v>
      </c>
      <c r="B31" s="1">
        <v>44982</v>
      </c>
      <c r="C31" s="11" t="s">
        <v>141</v>
      </c>
      <c r="D31" s="8" t="s">
        <v>142</v>
      </c>
      <c r="E31" s="8" t="s">
        <v>42</v>
      </c>
      <c r="F31" s="8" t="s">
        <v>36</v>
      </c>
      <c r="G31" s="8" t="s">
        <v>37</v>
      </c>
      <c r="H31" s="8" t="s">
        <v>143</v>
      </c>
      <c r="I31" s="8" t="s">
        <v>144</v>
      </c>
      <c r="J31" s="10" t="s">
        <v>145</v>
      </c>
    </row>
    <row r="32" spans="1:11" x14ac:dyDescent="0.3">
      <c r="A32">
        <f t="shared" si="0"/>
        <v>30</v>
      </c>
      <c r="B32" s="1">
        <v>45009</v>
      </c>
      <c r="C32" s="11" t="s">
        <v>146</v>
      </c>
      <c r="D32" s="8" t="s">
        <v>147</v>
      </c>
      <c r="E32" s="8" t="s">
        <v>36</v>
      </c>
      <c r="F32" s="8" t="s">
        <v>36</v>
      </c>
      <c r="G32" s="8" t="s">
        <v>37</v>
      </c>
      <c r="H32" s="8" t="s">
        <v>148</v>
      </c>
      <c r="I32" s="8" t="s">
        <v>39</v>
      </c>
      <c r="J32" s="10" t="s">
        <v>149</v>
      </c>
    </row>
    <row r="33" spans="1:11" x14ac:dyDescent="0.3">
      <c r="A33">
        <f t="shared" si="0"/>
        <v>31</v>
      </c>
      <c r="B33" s="1">
        <v>45010</v>
      </c>
      <c r="C33" s="11" t="s">
        <v>150</v>
      </c>
      <c r="D33" s="8" t="s">
        <v>151</v>
      </c>
      <c r="E33" s="8" t="s">
        <v>36</v>
      </c>
      <c r="F33" s="8" t="s">
        <v>36</v>
      </c>
      <c r="G33" s="8" t="s">
        <v>37</v>
      </c>
      <c r="H33" s="8" t="s">
        <v>152</v>
      </c>
      <c r="I33" s="8" t="s">
        <v>39</v>
      </c>
      <c r="J33" s="10" t="s">
        <v>149</v>
      </c>
    </row>
    <row r="34" spans="1:11" x14ac:dyDescent="0.3">
      <c r="A34">
        <f t="shared" si="0"/>
        <v>32</v>
      </c>
      <c r="B34" s="1">
        <v>45011</v>
      </c>
      <c r="C34" s="11" t="s">
        <v>153</v>
      </c>
      <c r="D34" s="8" t="s">
        <v>154</v>
      </c>
      <c r="E34" s="8" t="s">
        <v>36</v>
      </c>
      <c r="F34" s="8" t="s">
        <v>36</v>
      </c>
      <c r="G34" s="8" t="s">
        <v>37</v>
      </c>
      <c r="H34" s="8" t="s">
        <v>155</v>
      </c>
      <c r="I34" s="8" t="s">
        <v>39</v>
      </c>
      <c r="J34" s="10" t="s">
        <v>149</v>
      </c>
    </row>
    <row r="35" spans="1:11" x14ac:dyDescent="0.3">
      <c r="A35">
        <f t="shared" si="0"/>
        <v>33</v>
      </c>
      <c r="B35" s="1">
        <v>45018</v>
      </c>
      <c r="C35" s="11" t="s">
        <v>156</v>
      </c>
      <c r="D35" s="8" t="s">
        <v>157</v>
      </c>
      <c r="E35" s="8" t="s">
        <v>36</v>
      </c>
      <c r="F35" s="8" t="s">
        <v>36</v>
      </c>
      <c r="G35" s="8" t="s">
        <v>37</v>
      </c>
      <c r="H35" s="8" t="s">
        <v>158</v>
      </c>
      <c r="I35" s="8" t="s">
        <v>39</v>
      </c>
      <c r="J35" s="10" t="s">
        <v>159</v>
      </c>
    </row>
    <row r="36" spans="1:11" x14ac:dyDescent="0.3">
      <c r="A36">
        <f t="shared" si="0"/>
        <v>34</v>
      </c>
      <c r="B36" s="1">
        <v>45060</v>
      </c>
      <c r="C36" s="11" t="s">
        <v>34</v>
      </c>
      <c r="D36" s="8" t="s">
        <v>160</v>
      </c>
      <c r="E36" s="8" t="s">
        <v>36</v>
      </c>
      <c r="F36" s="8" t="s">
        <v>36</v>
      </c>
      <c r="G36" s="8" t="s">
        <v>37</v>
      </c>
      <c r="H36" s="8" t="s">
        <v>38</v>
      </c>
      <c r="I36" s="8" t="s">
        <v>39</v>
      </c>
      <c r="J36" s="10" t="s">
        <v>161</v>
      </c>
    </row>
    <row r="37" spans="1:11" x14ac:dyDescent="0.3">
      <c r="A37">
        <f t="shared" si="0"/>
        <v>35</v>
      </c>
      <c r="B37" s="1">
        <v>45109</v>
      </c>
      <c r="C37" s="11" t="s">
        <v>162</v>
      </c>
      <c r="D37" s="8" t="s">
        <v>163</v>
      </c>
      <c r="E37" s="8" t="s">
        <v>36</v>
      </c>
      <c r="F37" s="8" t="s">
        <v>36</v>
      </c>
      <c r="G37" s="8" t="s">
        <v>37</v>
      </c>
      <c r="H37" s="8" t="s">
        <v>164</v>
      </c>
      <c r="I37" s="8" t="s">
        <v>39</v>
      </c>
      <c r="J37" s="10" t="s">
        <v>165</v>
      </c>
      <c r="K37" s="47" t="s">
        <v>166</v>
      </c>
    </row>
    <row r="38" spans="1:11" x14ac:dyDescent="0.3">
      <c r="A38">
        <f t="shared" si="0"/>
        <v>36</v>
      </c>
      <c r="B38" s="1">
        <v>45112</v>
      </c>
      <c r="C38" t="s">
        <v>167</v>
      </c>
      <c r="D38" s="8" t="s">
        <v>168</v>
      </c>
      <c r="E38" s="8" t="s">
        <v>36</v>
      </c>
      <c r="F38" s="8" t="s">
        <v>36</v>
      </c>
      <c r="G38" s="8" t="s">
        <v>37</v>
      </c>
      <c r="H38" s="8" t="s">
        <v>169</v>
      </c>
      <c r="I38" s="8" t="s">
        <v>39</v>
      </c>
      <c r="J38" s="10" t="s">
        <v>170</v>
      </c>
    </row>
    <row r="39" spans="1:11" x14ac:dyDescent="0.3">
      <c r="A39">
        <f t="shared" si="0"/>
        <v>37</v>
      </c>
      <c r="B39" s="1">
        <v>45114</v>
      </c>
      <c r="C39" t="s">
        <v>171</v>
      </c>
      <c r="D39" s="8" t="s">
        <v>172</v>
      </c>
      <c r="E39" s="8" t="s">
        <v>36</v>
      </c>
      <c r="F39" s="8" t="s">
        <v>36</v>
      </c>
      <c r="G39" s="8" t="s">
        <v>37</v>
      </c>
      <c r="H39" s="8" t="s">
        <v>173</v>
      </c>
      <c r="I39" s="8" t="s">
        <v>44</v>
      </c>
      <c r="J39" s="10" t="s">
        <v>170</v>
      </c>
    </row>
    <row r="40" spans="1:11" x14ac:dyDescent="0.3">
      <c r="A40">
        <f t="shared" si="0"/>
        <v>38</v>
      </c>
      <c r="B40" s="1">
        <v>45115</v>
      </c>
      <c r="C40" t="s">
        <v>174</v>
      </c>
      <c r="D40" s="8" t="s">
        <v>175</v>
      </c>
      <c r="E40" s="8" t="s">
        <v>36</v>
      </c>
      <c r="F40" s="8" t="s">
        <v>36</v>
      </c>
      <c r="G40" s="8" t="s">
        <v>37</v>
      </c>
      <c r="H40" s="8" t="s">
        <v>176</v>
      </c>
      <c r="I40" s="8" t="s">
        <v>177</v>
      </c>
      <c r="J40" s="10" t="s">
        <v>170</v>
      </c>
    </row>
    <row r="41" spans="1:11" x14ac:dyDescent="0.3">
      <c r="A41">
        <f t="shared" si="0"/>
        <v>39</v>
      </c>
      <c r="B41" s="1">
        <v>45137</v>
      </c>
      <c r="C41" t="s">
        <v>178</v>
      </c>
      <c r="D41" s="8" t="s">
        <v>179</v>
      </c>
      <c r="E41" s="8" t="s">
        <v>36</v>
      </c>
      <c r="F41" s="8" t="s">
        <v>36</v>
      </c>
      <c r="G41" s="8" t="s">
        <v>37</v>
      </c>
      <c r="H41" s="8" t="s">
        <v>180</v>
      </c>
      <c r="I41" s="8" t="s">
        <v>62</v>
      </c>
      <c r="J41" s="10" t="s">
        <v>181</v>
      </c>
      <c r="K41" s="47" t="s">
        <v>182</v>
      </c>
    </row>
    <row r="42" spans="1:11" x14ac:dyDescent="0.3">
      <c r="A42">
        <f t="shared" si="0"/>
        <v>40</v>
      </c>
      <c r="B42" s="1">
        <v>45150</v>
      </c>
      <c r="C42" t="s">
        <v>183</v>
      </c>
      <c r="D42" s="8" t="s">
        <v>184</v>
      </c>
      <c r="E42" s="8" t="s">
        <v>36</v>
      </c>
      <c r="F42" s="8" t="s">
        <v>36</v>
      </c>
      <c r="G42" s="8" t="s">
        <v>37</v>
      </c>
      <c r="H42" s="8" t="s">
        <v>185</v>
      </c>
      <c r="I42" s="8" t="s">
        <v>44</v>
      </c>
      <c r="J42" s="10" t="s">
        <v>186</v>
      </c>
    </row>
    <row r="43" spans="1:11" x14ac:dyDescent="0.3">
      <c r="A43">
        <f t="shared" si="0"/>
        <v>41</v>
      </c>
      <c r="B43" s="1">
        <v>45171</v>
      </c>
      <c r="C43" t="s">
        <v>187</v>
      </c>
      <c r="D43" s="8" t="s">
        <v>188</v>
      </c>
      <c r="E43" s="8" t="s">
        <v>36</v>
      </c>
      <c r="F43" s="8" t="s">
        <v>36</v>
      </c>
      <c r="G43" s="8" t="s">
        <v>189</v>
      </c>
      <c r="H43" s="8" t="s">
        <v>48</v>
      </c>
      <c r="I43" s="8" t="s">
        <v>48</v>
      </c>
      <c r="J43" s="10" t="s">
        <v>190</v>
      </c>
    </row>
    <row r="44" spans="1:11" x14ac:dyDescent="0.3">
      <c r="A44">
        <f t="shared" si="0"/>
        <v>42</v>
      </c>
      <c r="B44" s="1">
        <v>45193</v>
      </c>
      <c r="C44" t="s">
        <v>191</v>
      </c>
      <c r="D44" s="8" t="s">
        <v>192</v>
      </c>
      <c r="E44" s="8" t="s">
        <v>36</v>
      </c>
      <c r="F44" s="8" t="s">
        <v>36</v>
      </c>
      <c r="G44" s="8" t="s">
        <v>37</v>
      </c>
      <c r="H44" s="8" t="s">
        <v>180</v>
      </c>
      <c r="I44" s="8" t="s">
        <v>62</v>
      </c>
      <c r="J44" s="10" t="s">
        <v>193</v>
      </c>
      <c r="K44" s="47" t="s">
        <v>194</v>
      </c>
    </row>
    <row r="45" spans="1:11" x14ac:dyDescent="0.3">
      <c r="A45">
        <f t="shared" si="0"/>
        <v>43</v>
      </c>
      <c r="B45" s="1">
        <v>45200</v>
      </c>
      <c r="C45" t="s">
        <v>195</v>
      </c>
      <c r="D45" s="8" t="s">
        <v>196</v>
      </c>
      <c r="E45" s="8" t="s">
        <v>36</v>
      </c>
      <c r="F45" s="8" t="s">
        <v>36</v>
      </c>
      <c r="G45" s="8" t="s">
        <v>37</v>
      </c>
      <c r="H45" s="8" t="s">
        <v>197</v>
      </c>
      <c r="I45" s="8" t="s">
        <v>39</v>
      </c>
      <c r="J45" s="10" t="s">
        <v>198</v>
      </c>
    </row>
    <row r="46" spans="1:11" x14ac:dyDescent="0.3">
      <c r="A46">
        <f t="shared" ref="A46:A77" si="1">A45+1</f>
        <v>44</v>
      </c>
      <c r="B46" s="1">
        <v>45206</v>
      </c>
      <c r="C46" t="s">
        <v>199</v>
      </c>
      <c r="D46" s="8" t="s">
        <v>200</v>
      </c>
      <c r="E46" s="8" t="s">
        <v>36</v>
      </c>
      <c r="F46" s="8" t="s">
        <v>36</v>
      </c>
      <c r="G46" s="8" t="s">
        <v>37</v>
      </c>
      <c r="H46" s="8" t="s">
        <v>201</v>
      </c>
      <c r="I46" s="8" t="s">
        <v>39</v>
      </c>
      <c r="J46" s="10" t="s">
        <v>202</v>
      </c>
    </row>
    <row r="47" spans="1:11" x14ac:dyDescent="0.3">
      <c r="A47">
        <f t="shared" si="1"/>
        <v>45</v>
      </c>
      <c r="B47" s="1">
        <v>45213</v>
      </c>
      <c r="C47" t="s">
        <v>203</v>
      </c>
      <c r="D47" s="8" t="s">
        <v>204</v>
      </c>
      <c r="E47" s="8" t="s">
        <v>36</v>
      </c>
      <c r="F47" s="8" t="s">
        <v>36</v>
      </c>
      <c r="G47" s="8" t="s">
        <v>37</v>
      </c>
      <c r="H47" s="8" t="s">
        <v>205</v>
      </c>
      <c r="I47" s="8" t="s">
        <v>44</v>
      </c>
      <c r="J47" s="28" t="s">
        <v>206</v>
      </c>
      <c r="K47" s="50"/>
    </row>
    <row r="48" spans="1:11" x14ac:dyDescent="0.3">
      <c r="A48">
        <f t="shared" si="1"/>
        <v>46</v>
      </c>
      <c r="B48" s="1">
        <v>45226</v>
      </c>
      <c r="C48" t="s">
        <v>207</v>
      </c>
      <c r="D48" s="8" t="s">
        <v>208</v>
      </c>
      <c r="E48" s="8" t="s">
        <v>36</v>
      </c>
      <c r="F48" s="8" t="s">
        <v>36</v>
      </c>
      <c r="G48" s="8" t="s">
        <v>37</v>
      </c>
      <c r="H48" s="8" t="s">
        <v>209</v>
      </c>
      <c r="I48" s="8" t="s">
        <v>44</v>
      </c>
      <c r="J48" s="10" t="s">
        <v>210</v>
      </c>
    </row>
    <row r="49" spans="1:11" x14ac:dyDescent="0.3">
      <c r="A49">
        <f t="shared" si="1"/>
        <v>47</v>
      </c>
      <c r="B49" s="1">
        <v>45227</v>
      </c>
      <c r="C49" t="s">
        <v>211</v>
      </c>
      <c r="D49" s="8" t="s">
        <v>212</v>
      </c>
      <c r="E49" s="8" t="s">
        <v>36</v>
      </c>
      <c r="F49" s="8" t="s">
        <v>36</v>
      </c>
      <c r="G49" s="8" t="s">
        <v>37</v>
      </c>
      <c r="H49" s="8" t="s">
        <v>213</v>
      </c>
      <c r="I49" s="8" t="s">
        <v>44</v>
      </c>
      <c r="J49" s="10" t="s">
        <v>210</v>
      </c>
    </row>
    <row r="50" spans="1:11" x14ac:dyDescent="0.3">
      <c r="A50">
        <f t="shared" si="1"/>
        <v>48</v>
      </c>
      <c r="B50" s="1">
        <v>45235</v>
      </c>
      <c r="C50" t="s">
        <v>214</v>
      </c>
      <c r="D50" s="8" t="s">
        <v>215</v>
      </c>
      <c r="E50" s="8" t="s">
        <v>36</v>
      </c>
      <c r="F50" s="8" t="s">
        <v>36</v>
      </c>
      <c r="G50" s="8" t="s">
        <v>37</v>
      </c>
      <c r="H50" s="8" t="s">
        <v>75</v>
      </c>
      <c r="I50" s="8" t="s">
        <v>62</v>
      </c>
      <c r="J50" s="10" t="s">
        <v>216</v>
      </c>
    </row>
    <row r="51" spans="1:11" x14ac:dyDescent="0.3">
      <c r="A51">
        <f t="shared" si="1"/>
        <v>49</v>
      </c>
      <c r="B51" s="1">
        <v>45255</v>
      </c>
      <c r="C51" t="s">
        <v>217</v>
      </c>
      <c r="D51" s="8" t="s">
        <v>218</v>
      </c>
      <c r="E51" s="8" t="s">
        <v>36</v>
      </c>
      <c r="F51" s="8" t="s">
        <v>36</v>
      </c>
      <c r="G51" s="8" t="s">
        <v>37</v>
      </c>
      <c r="H51" s="8" t="s">
        <v>219</v>
      </c>
      <c r="I51" s="8" t="s">
        <v>39</v>
      </c>
      <c r="J51" s="10" t="s">
        <v>220</v>
      </c>
    </row>
    <row r="52" spans="1:11" x14ac:dyDescent="0.3">
      <c r="A52">
        <f t="shared" si="1"/>
        <v>50</v>
      </c>
      <c r="B52" s="1">
        <v>45276</v>
      </c>
      <c r="C52" t="s">
        <v>221</v>
      </c>
      <c r="D52" s="8" t="s">
        <v>222</v>
      </c>
      <c r="E52" s="8" t="s">
        <v>36</v>
      </c>
      <c r="F52" s="8" t="s">
        <v>36</v>
      </c>
      <c r="G52" s="8" t="s">
        <v>37</v>
      </c>
      <c r="H52" s="8" t="s">
        <v>61</v>
      </c>
      <c r="I52" s="8" t="s">
        <v>39</v>
      </c>
      <c r="J52" s="10" t="s">
        <v>223</v>
      </c>
    </row>
    <row r="53" spans="1:11" x14ac:dyDescent="0.3">
      <c r="A53">
        <f t="shared" si="1"/>
        <v>51</v>
      </c>
      <c r="B53" s="1">
        <v>45286</v>
      </c>
      <c r="C53" t="s">
        <v>224</v>
      </c>
      <c r="D53" s="8" t="s">
        <v>225</v>
      </c>
      <c r="E53" s="8" t="s">
        <v>36</v>
      </c>
      <c r="F53" s="8" t="s">
        <v>36</v>
      </c>
      <c r="G53" s="8" t="s">
        <v>37</v>
      </c>
      <c r="H53" s="8" t="s">
        <v>226</v>
      </c>
      <c r="I53" s="8" t="s">
        <v>39</v>
      </c>
      <c r="J53" s="10" t="s">
        <v>227</v>
      </c>
      <c r="K53" s="47" t="s">
        <v>228</v>
      </c>
    </row>
    <row r="54" spans="1:11" x14ac:dyDescent="0.3">
      <c r="A54">
        <f t="shared" si="1"/>
        <v>52</v>
      </c>
      <c r="B54" s="1">
        <v>45290</v>
      </c>
      <c r="C54" t="s">
        <v>229</v>
      </c>
      <c r="D54" s="8" t="s">
        <v>230</v>
      </c>
      <c r="E54" s="8" t="s">
        <v>36</v>
      </c>
      <c r="F54" s="8" t="s">
        <v>36</v>
      </c>
      <c r="G54" s="8" t="s">
        <v>37</v>
      </c>
      <c r="H54" s="8" t="s">
        <v>79</v>
      </c>
      <c r="I54" s="8" t="s">
        <v>62</v>
      </c>
      <c r="J54" s="10" t="s">
        <v>231</v>
      </c>
    </row>
    <row r="55" spans="1:11" x14ac:dyDescent="0.3">
      <c r="A55">
        <f t="shared" si="1"/>
        <v>53</v>
      </c>
      <c r="B55" s="1">
        <v>45305</v>
      </c>
      <c r="C55" t="s">
        <v>232</v>
      </c>
      <c r="D55" s="8" t="s">
        <v>233</v>
      </c>
      <c r="E55" s="8" t="s">
        <v>36</v>
      </c>
      <c r="F55" s="8" t="s">
        <v>36</v>
      </c>
      <c r="G55" s="8" t="s">
        <v>37</v>
      </c>
      <c r="H55" s="8" t="s">
        <v>234</v>
      </c>
      <c r="I55" s="8" t="s">
        <v>62</v>
      </c>
      <c r="J55" s="10" t="s">
        <v>235</v>
      </c>
    </row>
    <row r="56" spans="1:11" x14ac:dyDescent="0.3">
      <c r="A56">
        <f t="shared" si="1"/>
        <v>54</v>
      </c>
      <c r="B56" s="1">
        <v>45318</v>
      </c>
      <c r="C56" t="s">
        <v>236</v>
      </c>
      <c r="D56" s="8" t="s">
        <v>17</v>
      </c>
      <c r="E56" s="8" t="s">
        <v>36</v>
      </c>
      <c r="F56" s="8" t="s">
        <v>36</v>
      </c>
      <c r="G56" s="8" t="s">
        <v>37</v>
      </c>
      <c r="H56" s="8" t="s">
        <v>237</v>
      </c>
      <c r="I56" s="8" t="s">
        <v>39</v>
      </c>
      <c r="J56" s="10" t="s">
        <v>238</v>
      </c>
    </row>
    <row r="57" spans="1:11" x14ac:dyDescent="0.3">
      <c r="A57">
        <f t="shared" si="1"/>
        <v>55</v>
      </c>
      <c r="B57" s="1">
        <v>45332</v>
      </c>
      <c r="C57" t="s">
        <v>239</v>
      </c>
      <c r="D57" s="8" t="s">
        <v>240</v>
      </c>
      <c r="E57" s="8" t="s">
        <v>36</v>
      </c>
      <c r="F57" s="8" t="s">
        <v>36</v>
      </c>
      <c r="G57" s="8" t="s">
        <v>37</v>
      </c>
      <c r="H57" s="8" t="s">
        <v>96</v>
      </c>
      <c r="I57" s="8" t="s">
        <v>39</v>
      </c>
      <c r="J57" s="10" t="s">
        <v>241</v>
      </c>
    </row>
    <row r="58" spans="1:11" x14ac:dyDescent="0.3">
      <c r="A58">
        <f t="shared" si="1"/>
        <v>56</v>
      </c>
      <c r="B58" s="1">
        <v>45346</v>
      </c>
      <c r="C58" t="s">
        <v>242</v>
      </c>
      <c r="D58" s="8" t="s">
        <v>243</v>
      </c>
      <c r="E58" s="8" t="s">
        <v>36</v>
      </c>
      <c r="F58" s="8" t="s">
        <v>36</v>
      </c>
      <c r="G58" s="8" t="s">
        <v>37</v>
      </c>
      <c r="H58" s="8" t="s">
        <v>219</v>
      </c>
      <c r="I58" s="8" t="s">
        <v>39</v>
      </c>
      <c r="J58" s="10" t="s">
        <v>244</v>
      </c>
      <c r="K58" s="47" t="s">
        <v>245</v>
      </c>
    </row>
    <row r="59" spans="1:11" x14ac:dyDescent="0.3">
      <c r="A59">
        <f t="shared" si="1"/>
        <v>57</v>
      </c>
      <c r="B59" s="1">
        <v>45354</v>
      </c>
      <c r="C59" t="s">
        <v>246</v>
      </c>
      <c r="D59" s="8" t="s">
        <v>247</v>
      </c>
      <c r="E59" s="8" t="s">
        <v>36</v>
      </c>
      <c r="F59" s="8" t="s">
        <v>36</v>
      </c>
      <c r="G59" s="8" t="s">
        <v>37</v>
      </c>
      <c r="H59" s="8" t="s">
        <v>248</v>
      </c>
      <c r="I59" s="8" t="s">
        <v>62</v>
      </c>
      <c r="J59" s="10" t="s">
        <v>249</v>
      </c>
    </row>
    <row r="60" spans="1:11" x14ac:dyDescent="0.3">
      <c r="A60">
        <f t="shared" si="1"/>
        <v>58</v>
      </c>
      <c r="B60" s="1">
        <v>45360</v>
      </c>
      <c r="C60" t="s">
        <v>250</v>
      </c>
      <c r="D60" s="8" t="s">
        <v>251</v>
      </c>
      <c r="E60" s="8" t="s">
        <v>36</v>
      </c>
      <c r="F60" s="8" t="s">
        <v>36</v>
      </c>
      <c r="G60" s="8" t="s">
        <v>37</v>
      </c>
      <c r="H60" s="8" t="s">
        <v>70</v>
      </c>
      <c r="I60" s="8" t="s">
        <v>62</v>
      </c>
      <c r="J60" s="10" t="s">
        <v>252</v>
      </c>
      <c r="K60" s="47" t="s">
        <v>253</v>
      </c>
    </row>
    <row r="61" spans="1:11" x14ac:dyDescent="0.3">
      <c r="A61">
        <f t="shared" si="1"/>
        <v>59</v>
      </c>
      <c r="B61" s="1">
        <v>45373</v>
      </c>
      <c r="C61" t="s">
        <v>254</v>
      </c>
      <c r="D61" s="8" t="s">
        <v>255</v>
      </c>
      <c r="E61" s="8" t="s">
        <v>36</v>
      </c>
      <c r="F61" s="8" t="s">
        <v>36</v>
      </c>
      <c r="G61" s="8" t="s">
        <v>37</v>
      </c>
      <c r="H61" s="8" t="s">
        <v>158</v>
      </c>
      <c r="I61" s="8" t="s">
        <v>39</v>
      </c>
      <c r="J61" s="10" t="s">
        <v>256</v>
      </c>
    </row>
    <row r="62" spans="1:11" x14ac:dyDescent="0.3">
      <c r="A62">
        <f t="shared" si="1"/>
        <v>60</v>
      </c>
      <c r="B62" s="1">
        <v>45374</v>
      </c>
      <c r="C62" t="s">
        <v>257</v>
      </c>
      <c r="D62" s="8" t="s">
        <v>258</v>
      </c>
      <c r="E62" s="8" t="s">
        <v>36</v>
      </c>
      <c r="F62" s="8" t="s">
        <v>36</v>
      </c>
      <c r="G62" s="8" t="s">
        <v>37</v>
      </c>
      <c r="H62" s="8" t="s">
        <v>259</v>
      </c>
      <c r="I62" s="8" t="s">
        <v>39</v>
      </c>
      <c r="J62" s="10" t="s">
        <v>256</v>
      </c>
      <c r="K62" s="47" t="s">
        <v>260</v>
      </c>
    </row>
    <row r="63" spans="1:11" x14ac:dyDescent="0.3">
      <c r="A63">
        <f t="shared" si="1"/>
        <v>61</v>
      </c>
      <c r="B63" s="1">
        <v>45389</v>
      </c>
      <c r="C63" t="s">
        <v>261</v>
      </c>
      <c r="D63" s="8" t="s">
        <v>262</v>
      </c>
      <c r="E63" s="8" t="s">
        <v>36</v>
      </c>
      <c r="F63" s="8" t="s">
        <v>36</v>
      </c>
      <c r="G63" s="8" t="s">
        <v>263</v>
      </c>
      <c r="H63" s="8" t="s">
        <v>48</v>
      </c>
      <c r="I63" s="8" t="s">
        <v>48</v>
      </c>
      <c r="J63" s="10" t="s">
        <v>264</v>
      </c>
    </row>
    <row r="64" spans="1:11" x14ac:dyDescent="0.3">
      <c r="A64">
        <f t="shared" si="1"/>
        <v>62</v>
      </c>
      <c r="B64" s="1">
        <v>45396</v>
      </c>
      <c r="C64" t="s">
        <v>265</v>
      </c>
      <c r="D64" s="8" t="s">
        <v>266</v>
      </c>
      <c r="E64" s="8" t="s">
        <v>36</v>
      </c>
      <c r="F64" s="8" t="s">
        <v>36</v>
      </c>
      <c r="G64" s="8" t="s">
        <v>37</v>
      </c>
      <c r="H64" s="8" t="s">
        <v>267</v>
      </c>
      <c r="I64" s="8" t="s">
        <v>39</v>
      </c>
      <c r="J64" s="10" t="s">
        <v>268</v>
      </c>
    </row>
    <row r="65" spans="1:11" x14ac:dyDescent="0.3">
      <c r="A65">
        <f t="shared" si="1"/>
        <v>63</v>
      </c>
      <c r="B65" s="1">
        <v>45417</v>
      </c>
      <c r="C65" t="s">
        <v>34</v>
      </c>
      <c r="D65" s="8" t="s">
        <v>269</v>
      </c>
      <c r="E65" s="8" t="s">
        <v>36</v>
      </c>
      <c r="F65" s="8" t="s">
        <v>36</v>
      </c>
      <c r="G65" s="8" t="s">
        <v>37</v>
      </c>
      <c r="H65" s="8" t="s">
        <v>38</v>
      </c>
      <c r="I65" s="8" t="s">
        <v>39</v>
      </c>
      <c r="J65" s="10" t="s">
        <v>270</v>
      </c>
      <c r="K65" s="47" t="s">
        <v>271</v>
      </c>
    </row>
    <row r="66" spans="1:11" x14ac:dyDescent="0.3">
      <c r="A66">
        <f t="shared" si="1"/>
        <v>64</v>
      </c>
      <c r="B66" s="1">
        <v>45479</v>
      </c>
      <c r="C66" t="s">
        <v>272</v>
      </c>
      <c r="D66" s="8" t="s">
        <v>273</v>
      </c>
      <c r="E66" s="8" t="s">
        <v>36</v>
      </c>
      <c r="F66" s="8" t="s">
        <v>36</v>
      </c>
      <c r="G66" s="8" t="s">
        <v>37</v>
      </c>
      <c r="H66" s="8" t="s">
        <v>274</v>
      </c>
      <c r="I66" s="8" t="s">
        <v>44</v>
      </c>
      <c r="J66" s="10" t="s">
        <v>275</v>
      </c>
    </row>
    <row r="67" spans="1:11" x14ac:dyDescent="0.3">
      <c r="A67">
        <f t="shared" si="1"/>
        <v>65</v>
      </c>
      <c r="B67" s="1">
        <v>45493</v>
      </c>
      <c r="C67" t="s">
        <v>276</v>
      </c>
      <c r="D67" s="8" t="s">
        <v>277</v>
      </c>
      <c r="E67" s="8" t="s">
        <v>36</v>
      </c>
      <c r="F67" s="8" t="s">
        <v>36</v>
      </c>
      <c r="G67" s="8" t="s">
        <v>37</v>
      </c>
      <c r="H67" s="8" t="s">
        <v>278</v>
      </c>
      <c r="I67" s="8" t="s">
        <v>62</v>
      </c>
      <c r="J67" s="10" t="s">
        <v>279</v>
      </c>
    </row>
    <row r="68" spans="1:11" x14ac:dyDescent="0.3">
      <c r="A68">
        <f t="shared" si="1"/>
        <v>66</v>
      </c>
      <c r="B68" s="1">
        <v>45501</v>
      </c>
      <c r="C68" t="s">
        <v>280</v>
      </c>
      <c r="D68" s="8" t="s">
        <v>281</v>
      </c>
      <c r="E68" s="8" t="s">
        <v>36</v>
      </c>
      <c r="F68" s="8" t="s">
        <v>36</v>
      </c>
      <c r="G68" s="8" t="s">
        <v>37</v>
      </c>
      <c r="H68" s="13" t="s">
        <v>282</v>
      </c>
      <c r="I68" s="13" t="s">
        <v>177</v>
      </c>
      <c r="J68" s="10" t="s">
        <v>283</v>
      </c>
      <c r="K68" s="47" t="s">
        <v>284</v>
      </c>
    </row>
    <row r="69" spans="1:11" x14ac:dyDescent="0.3">
      <c r="A69">
        <f t="shared" si="1"/>
        <v>67</v>
      </c>
      <c r="B69" s="1">
        <v>45521</v>
      </c>
      <c r="C69" t="s">
        <v>285</v>
      </c>
      <c r="D69" s="8" t="s">
        <v>286</v>
      </c>
      <c r="E69" s="8" t="s">
        <v>36</v>
      </c>
      <c r="F69" s="8" t="s">
        <v>36</v>
      </c>
      <c r="G69" s="8" t="s">
        <v>37</v>
      </c>
      <c r="H69" s="8" t="s">
        <v>287</v>
      </c>
      <c r="I69" s="8" t="s">
        <v>44</v>
      </c>
      <c r="J69" s="10" t="s">
        <v>275</v>
      </c>
    </row>
    <row r="70" spans="1:11" x14ac:dyDescent="0.3">
      <c r="A70">
        <f t="shared" si="1"/>
        <v>68</v>
      </c>
      <c r="B70" s="1">
        <v>45606</v>
      </c>
      <c r="C70" t="s">
        <v>288</v>
      </c>
      <c r="D70" s="8" t="s">
        <v>289</v>
      </c>
      <c r="E70" s="8" t="s">
        <v>36</v>
      </c>
      <c r="F70" s="8" t="s">
        <v>36</v>
      </c>
      <c r="G70" s="8" t="s">
        <v>290</v>
      </c>
      <c r="H70" s="8" t="s">
        <v>48</v>
      </c>
      <c r="I70" s="8" t="s">
        <v>48</v>
      </c>
      <c r="J70" s="10" t="s">
        <v>291</v>
      </c>
    </row>
    <row r="71" spans="1:11" x14ac:dyDescent="0.3">
      <c r="A71">
        <f t="shared" si="1"/>
        <v>69</v>
      </c>
      <c r="B71" s="1">
        <v>45764</v>
      </c>
      <c r="C71" t="s">
        <v>292</v>
      </c>
      <c r="D71" s="8" t="s">
        <v>293</v>
      </c>
      <c r="E71" s="8" t="s">
        <v>36</v>
      </c>
      <c r="F71" s="8" t="s">
        <v>36</v>
      </c>
      <c r="G71" s="8" t="s">
        <v>37</v>
      </c>
      <c r="H71" s="8" t="s">
        <v>38</v>
      </c>
      <c r="I71" s="8" t="s">
        <v>39</v>
      </c>
      <c r="J71" s="52" t="s">
        <v>294</v>
      </c>
      <c r="K71" s="47" t="s">
        <v>295</v>
      </c>
    </row>
    <row r="72" spans="1:11" x14ac:dyDescent="0.3">
      <c r="A72">
        <f t="shared" si="1"/>
        <v>70</v>
      </c>
      <c r="B72" s="1">
        <v>45774</v>
      </c>
      <c r="C72" t="s">
        <v>296</v>
      </c>
      <c r="D72" s="8" t="s">
        <v>297</v>
      </c>
      <c r="E72" s="8" t="s">
        <v>36</v>
      </c>
      <c r="F72" s="8" t="s">
        <v>36</v>
      </c>
      <c r="G72" s="8" t="s">
        <v>37</v>
      </c>
      <c r="H72" s="8" t="s">
        <v>298</v>
      </c>
      <c r="I72" s="8" t="s">
        <v>39</v>
      </c>
      <c r="J72" s="52" t="s">
        <v>299</v>
      </c>
    </row>
    <row r="73" spans="1:11" x14ac:dyDescent="0.3">
      <c r="A73">
        <f t="shared" si="1"/>
        <v>71</v>
      </c>
      <c r="B73" s="1">
        <v>45788</v>
      </c>
      <c r="C73" t="s">
        <v>34</v>
      </c>
      <c r="D73" s="8" t="s">
        <v>300</v>
      </c>
      <c r="E73" s="8" t="s">
        <v>36</v>
      </c>
      <c r="F73" s="8" t="s">
        <v>36</v>
      </c>
      <c r="G73" s="8" t="s">
        <v>37</v>
      </c>
      <c r="H73" s="8" t="s">
        <v>38</v>
      </c>
      <c r="I73" s="8" t="s">
        <v>39</v>
      </c>
      <c r="J73" s="10" t="s">
        <v>301</v>
      </c>
    </row>
    <row r="74" spans="1:11" x14ac:dyDescent="0.3">
      <c r="A74">
        <f t="shared" si="1"/>
        <v>72</v>
      </c>
      <c r="B74" s="1">
        <v>45806</v>
      </c>
      <c r="C74" t="s">
        <v>302</v>
      </c>
      <c r="D74" s="8" t="s">
        <v>303</v>
      </c>
      <c r="E74" s="8" t="s">
        <v>36</v>
      </c>
      <c r="F74" s="8" t="s">
        <v>36</v>
      </c>
      <c r="G74" s="8" t="s">
        <v>37</v>
      </c>
      <c r="H74" s="8" t="s">
        <v>304</v>
      </c>
      <c r="I74" s="8" t="s">
        <v>177</v>
      </c>
      <c r="J74" s="10" t="s">
        <v>305</v>
      </c>
    </row>
    <row r="75" spans="1:11" x14ac:dyDescent="0.3">
      <c r="A75">
        <f t="shared" si="1"/>
        <v>73</v>
      </c>
      <c r="B75" s="1">
        <v>45829</v>
      </c>
      <c r="C75" t="s">
        <v>306</v>
      </c>
      <c r="D75" s="8" t="s">
        <v>307</v>
      </c>
      <c r="E75" s="8" t="s">
        <v>36</v>
      </c>
      <c r="F75" s="8" t="s">
        <v>36</v>
      </c>
      <c r="G75" s="8" t="s">
        <v>37</v>
      </c>
      <c r="H75" s="13" t="s">
        <v>308</v>
      </c>
      <c r="I75" s="13" t="s">
        <v>39</v>
      </c>
      <c r="J75" s="10" t="s">
        <v>309</v>
      </c>
    </row>
    <row r="76" spans="1:11" x14ac:dyDescent="0.3">
      <c r="A76">
        <f t="shared" si="1"/>
        <v>74</v>
      </c>
      <c r="B76" s="1">
        <v>45830</v>
      </c>
      <c r="C76" t="s">
        <v>310</v>
      </c>
      <c r="D76" s="8" t="s">
        <v>311</v>
      </c>
      <c r="E76" s="8" t="s">
        <v>36</v>
      </c>
      <c r="F76" s="8" t="s">
        <v>36</v>
      </c>
      <c r="G76" s="8" t="s">
        <v>37</v>
      </c>
      <c r="H76" s="8" t="s">
        <v>312</v>
      </c>
      <c r="I76" s="8" t="s">
        <v>39</v>
      </c>
      <c r="J76" s="10" t="s">
        <v>313</v>
      </c>
    </row>
    <row r="77" spans="1:11" x14ac:dyDescent="0.3">
      <c r="A77">
        <f t="shared" si="1"/>
        <v>75</v>
      </c>
      <c r="B77" s="1">
        <v>45836</v>
      </c>
      <c r="C77" t="s">
        <v>314</v>
      </c>
      <c r="D77" s="8" t="s">
        <v>315</v>
      </c>
      <c r="E77" s="8" t="s">
        <v>36</v>
      </c>
      <c r="F77" s="8" t="s">
        <v>36</v>
      </c>
      <c r="G77" s="8" t="s">
        <v>37</v>
      </c>
      <c r="H77" s="8" t="s">
        <v>75</v>
      </c>
      <c r="I77" s="8" t="s">
        <v>62</v>
      </c>
      <c r="J77" s="10" t="s">
        <v>316</v>
      </c>
      <c r="K77" s="47" t="s">
        <v>317</v>
      </c>
    </row>
    <row r="78" spans="1:11" x14ac:dyDescent="0.3">
      <c r="A78">
        <f t="shared" ref="A78:A111" si="2">A77+1</f>
        <v>76</v>
      </c>
      <c r="B78" s="1">
        <v>45847</v>
      </c>
      <c r="C78" t="s">
        <v>318</v>
      </c>
      <c r="D78" s="8" t="s">
        <v>319</v>
      </c>
      <c r="E78" s="8" t="s">
        <v>36</v>
      </c>
      <c r="F78" s="8" t="s">
        <v>36</v>
      </c>
      <c r="G78" s="8" t="s">
        <v>37</v>
      </c>
      <c r="H78" s="8" t="s">
        <v>320</v>
      </c>
      <c r="I78" s="8" t="s">
        <v>144</v>
      </c>
      <c r="J78" s="28" t="s">
        <v>321</v>
      </c>
    </row>
    <row r="79" spans="1:11" x14ac:dyDescent="0.3">
      <c r="A79">
        <f t="shared" si="2"/>
        <v>77</v>
      </c>
      <c r="B79" s="1">
        <v>45848</v>
      </c>
      <c r="C79" t="s">
        <v>322</v>
      </c>
      <c r="D79" s="8" t="s">
        <v>323</v>
      </c>
      <c r="E79" s="8" t="s">
        <v>36</v>
      </c>
      <c r="F79" s="8" t="s">
        <v>36</v>
      </c>
      <c r="G79" s="8" t="s">
        <v>37</v>
      </c>
      <c r="H79" s="8" t="s">
        <v>324</v>
      </c>
      <c r="I79" s="8" t="s">
        <v>177</v>
      </c>
      <c r="J79" s="28" t="s">
        <v>321</v>
      </c>
    </row>
    <row r="80" spans="1:11" x14ac:dyDescent="0.3">
      <c r="A80">
        <f t="shared" si="2"/>
        <v>78</v>
      </c>
      <c r="B80" s="1">
        <v>45849</v>
      </c>
      <c r="C80" t="s">
        <v>325</v>
      </c>
      <c r="D80" s="8" t="s">
        <v>326</v>
      </c>
      <c r="E80" s="8" t="s">
        <v>36</v>
      </c>
      <c r="F80" s="8" t="s">
        <v>36</v>
      </c>
      <c r="G80" s="8" t="s">
        <v>37</v>
      </c>
      <c r="H80" s="8" t="s">
        <v>327</v>
      </c>
      <c r="I80" s="8" t="s">
        <v>44</v>
      </c>
      <c r="J80" s="28" t="s">
        <v>321</v>
      </c>
    </row>
    <row r="81" spans="1:11" x14ac:dyDescent="0.3">
      <c r="A81">
        <f t="shared" si="2"/>
        <v>79</v>
      </c>
      <c r="B81" s="1">
        <v>45850</v>
      </c>
      <c r="C81" t="s">
        <v>328</v>
      </c>
      <c r="D81" s="8" t="s">
        <v>329</v>
      </c>
      <c r="E81" s="8" t="s">
        <v>36</v>
      </c>
      <c r="F81" s="8" t="s">
        <v>36</v>
      </c>
      <c r="G81" s="8" t="s">
        <v>37</v>
      </c>
      <c r="H81" s="8" t="s">
        <v>330</v>
      </c>
      <c r="I81" s="8" t="s">
        <v>62</v>
      </c>
      <c r="J81" s="28" t="s">
        <v>321</v>
      </c>
    </row>
    <row r="82" spans="1:11" x14ac:dyDescent="0.3">
      <c r="A82">
        <f t="shared" si="2"/>
        <v>80</v>
      </c>
      <c r="B82" s="1">
        <v>45851</v>
      </c>
      <c r="C82" t="s">
        <v>331</v>
      </c>
      <c r="D82" s="8" t="s">
        <v>332</v>
      </c>
      <c r="E82" s="8" t="s">
        <v>36</v>
      </c>
      <c r="F82" s="8" t="s">
        <v>36</v>
      </c>
      <c r="G82" s="8" t="s">
        <v>37</v>
      </c>
      <c r="H82" s="8" t="s">
        <v>114</v>
      </c>
      <c r="I82" s="8" t="s">
        <v>39</v>
      </c>
      <c r="J82" s="28" t="s">
        <v>321</v>
      </c>
    </row>
    <row r="83" spans="1:11" x14ac:dyDescent="0.3">
      <c r="A83">
        <f t="shared" si="2"/>
        <v>81</v>
      </c>
      <c r="B83" s="1">
        <v>45878</v>
      </c>
      <c r="C83" t="s">
        <v>333</v>
      </c>
      <c r="D83" s="8" t="s">
        <v>334</v>
      </c>
      <c r="E83" s="8" t="s">
        <v>36</v>
      </c>
      <c r="F83" s="8" t="s">
        <v>36</v>
      </c>
      <c r="G83" s="8" t="s">
        <v>37</v>
      </c>
      <c r="H83" s="8" t="s">
        <v>335</v>
      </c>
      <c r="I83" s="8" t="s">
        <v>62</v>
      </c>
      <c r="J83" s="28" t="s">
        <v>336</v>
      </c>
    </row>
    <row r="84" spans="1:11" x14ac:dyDescent="0.3">
      <c r="A84">
        <f t="shared" si="2"/>
        <v>82</v>
      </c>
      <c r="B84" s="1">
        <v>45899</v>
      </c>
      <c r="C84" t="s">
        <v>337</v>
      </c>
      <c r="D84" s="8" t="s">
        <v>338</v>
      </c>
      <c r="E84" s="8" t="s">
        <v>36</v>
      </c>
      <c r="F84" s="8" t="s">
        <v>36</v>
      </c>
      <c r="G84" s="8" t="s">
        <v>37</v>
      </c>
      <c r="H84" s="8" t="s">
        <v>86</v>
      </c>
      <c r="I84" s="8" t="s">
        <v>62</v>
      </c>
      <c r="J84" s="28" t="s">
        <v>339</v>
      </c>
      <c r="K84" s="47" t="s">
        <v>340</v>
      </c>
    </row>
    <row r="85" spans="1:11" x14ac:dyDescent="0.3">
      <c r="A85">
        <f t="shared" si="2"/>
        <v>83</v>
      </c>
      <c r="B85" s="1">
        <v>45907</v>
      </c>
      <c r="C85" t="s">
        <v>341</v>
      </c>
      <c r="D85" s="8" t="s">
        <v>342</v>
      </c>
      <c r="E85" s="8" t="s">
        <v>36</v>
      </c>
      <c r="F85" s="8" t="s">
        <v>36</v>
      </c>
      <c r="G85" s="8" t="s">
        <v>37</v>
      </c>
      <c r="H85" s="8" t="s">
        <v>343</v>
      </c>
      <c r="I85" s="8" t="s">
        <v>39</v>
      </c>
      <c r="J85" s="10" t="s">
        <v>344</v>
      </c>
    </row>
    <row r="86" spans="1:11" x14ac:dyDescent="0.3">
      <c r="A86">
        <f t="shared" si="2"/>
        <v>84</v>
      </c>
      <c r="B86" s="1">
        <v>45945</v>
      </c>
      <c r="C86" t="s">
        <v>345</v>
      </c>
      <c r="D86" s="8" t="s">
        <v>346</v>
      </c>
      <c r="E86" s="8" t="s">
        <v>36</v>
      </c>
      <c r="F86" s="8" t="s">
        <v>36</v>
      </c>
      <c r="G86" s="8" t="s">
        <v>37</v>
      </c>
      <c r="H86" s="8" t="s">
        <v>347</v>
      </c>
      <c r="I86" s="8" t="s">
        <v>39</v>
      </c>
      <c r="J86" s="10" t="s">
        <v>348</v>
      </c>
    </row>
    <row r="87" spans="1:11" x14ac:dyDescent="0.3">
      <c r="A87">
        <f t="shared" si="2"/>
        <v>85</v>
      </c>
      <c r="B87" s="1">
        <v>45963</v>
      </c>
      <c r="C87" t="s">
        <v>349</v>
      </c>
      <c r="D87" s="54" t="s">
        <v>14</v>
      </c>
      <c r="E87" s="8" t="s">
        <v>36</v>
      </c>
      <c r="F87" s="8" t="s">
        <v>36</v>
      </c>
      <c r="G87" s="8" t="s">
        <v>350</v>
      </c>
      <c r="H87" s="8" t="s">
        <v>48</v>
      </c>
      <c r="I87" s="8" t="s">
        <v>48</v>
      </c>
      <c r="J87" s="52" t="s">
        <v>351</v>
      </c>
    </row>
    <row r="88" spans="1:11" x14ac:dyDescent="0.3">
      <c r="A88">
        <f t="shared" si="2"/>
        <v>86</v>
      </c>
      <c r="B88" s="1">
        <v>45968</v>
      </c>
      <c r="C88" t="s">
        <v>352</v>
      </c>
      <c r="D88" s="8" t="s">
        <v>353</v>
      </c>
      <c r="E88" s="8" t="s">
        <v>36</v>
      </c>
      <c r="F88" s="8" t="s">
        <v>36</v>
      </c>
      <c r="G88" s="8" t="s">
        <v>37</v>
      </c>
      <c r="H88" s="8" t="s">
        <v>354</v>
      </c>
      <c r="I88" s="8" t="s">
        <v>44</v>
      </c>
      <c r="J88" s="10" t="s">
        <v>256</v>
      </c>
      <c r="K88" s="10"/>
    </row>
    <row r="89" spans="1:11" x14ac:dyDescent="0.3">
      <c r="A89">
        <f t="shared" si="2"/>
        <v>87</v>
      </c>
      <c r="B89" s="1">
        <v>45969</v>
      </c>
      <c r="C89" t="s">
        <v>355</v>
      </c>
      <c r="D89" s="8" t="s">
        <v>356</v>
      </c>
      <c r="E89" s="8" t="s">
        <v>36</v>
      </c>
      <c r="F89" s="8" t="s">
        <v>36</v>
      </c>
      <c r="G89" s="8" t="s">
        <v>37</v>
      </c>
      <c r="H89" s="8" t="s">
        <v>357</v>
      </c>
      <c r="I89" s="8" t="s">
        <v>44</v>
      </c>
      <c r="J89" s="10" t="s">
        <v>256</v>
      </c>
      <c r="K89" s="47" t="s">
        <v>358</v>
      </c>
    </row>
    <row r="90" spans="1:11" x14ac:dyDescent="0.3">
      <c r="A90">
        <f t="shared" si="2"/>
        <v>88</v>
      </c>
      <c r="B90" s="1">
        <v>45970</v>
      </c>
      <c r="C90" t="s">
        <v>359</v>
      </c>
      <c r="D90" s="8" t="s">
        <v>360</v>
      </c>
      <c r="E90" s="8" t="s">
        <v>36</v>
      </c>
      <c r="F90" s="8" t="s">
        <v>36</v>
      </c>
      <c r="G90" s="8" t="s">
        <v>37</v>
      </c>
      <c r="H90" s="8" t="s">
        <v>361</v>
      </c>
      <c r="I90" s="8" t="s">
        <v>44</v>
      </c>
      <c r="J90" s="10" t="s">
        <v>256</v>
      </c>
    </row>
    <row r="91" spans="1:11" x14ac:dyDescent="0.3">
      <c r="A91">
        <f t="shared" si="2"/>
        <v>89</v>
      </c>
      <c r="B91" s="1">
        <v>45991</v>
      </c>
      <c r="C91" t="s">
        <v>362</v>
      </c>
      <c r="D91" s="8" t="s">
        <v>363</v>
      </c>
      <c r="E91" s="8" t="s">
        <v>36</v>
      </c>
      <c r="F91" s="8" t="s">
        <v>36</v>
      </c>
      <c r="G91" s="8" t="s">
        <v>37</v>
      </c>
      <c r="H91" s="8" t="s">
        <v>364</v>
      </c>
      <c r="I91" s="8" t="s">
        <v>39</v>
      </c>
      <c r="J91" s="52" t="s">
        <v>365</v>
      </c>
    </row>
    <row r="92" spans="1:11" x14ac:dyDescent="0.3">
      <c r="A92">
        <f t="shared" si="2"/>
        <v>90</v>
      </c>
      <c r="B92" s="1">
        <v>45998</v>
      </c>
      <c r="C92" t="s">
        <v>366</v>
      </c>
      <c r="D92" s="8" t="s">
        <v>367</v>
      </c>
      <c r="E92" s="8" t="s">
        <v>36</v>
      </c>
      <c r="F92" s="8" t="s">
        <v>36</v>
      </c>
      <c r="G92" s="8" t="s">
        <v>37</v>
      </c>
      <c r="H92" s="8" t="s">
        <v>368</v>
      </c>
      <c r="I92" s="8" t="s">
        <v>39</v>
      </c>
      <c r="J92" s="10" t="s">
        <v>369</v>
      </c>
    </row>
    <row r="93" spans="1:11" x14ac:dyDescent="0.3">
      <c r="A93">
        <f t="shared" si="2"/>
        <v>91</v>
      </c>
      <c r="B93" s="1">
        <v>46011</v>
      </c>
      <c r="C93" t="s">
        <v>370</v>
      </c>
      <c r="D93" s="8" t="s">
        <v>371</v>
      </c>
      <c r="E93" s="8" t="s">
        <v>36</v>
      </c>
      <c r="F93" s="8" t="s">
        <v>36</v>
      </c>
      <c r="G93" s="8" t="s">
        <v>37</v>
      </c>
      <c r="H93" s="8" t="s">
        <v>372</v>
      </c>
      <c r="I93" s="8" t="s">
        <v>62</v>
      </c>
      <c r="J93" s="10" t="s">
        <v>373</v>
      </c>
      <c r="K93" s="47" t="s">
        <v>374</v>
      </c>
    </row>
    <row r="94" spans="1:11" x14ac:dyDescent="0.3">
      <c r="A94">
        <f t="shared" si="2"/>
        <v>92</v>
      </c>
      <c r="B94" s="1">
        <v>46020</v>
      </c>
      <c r="C94" t="s">
        <v>375</v>
      </c>
      <c r="D94" s="8" t="s">
        <v>376</v>
      </c>
      <c r="E94" s="8" t="s">
        <v>36</v>
      </c>
      <c r="F94" s="8" t="s">
        <v>36</v>
      </c>
      <c r="G94" s="8" t="s">
        <v>37</v>
      </c>
      <c r="H94" s="8" t="s">
        <v>377</v>
      </c>
      <c r="I94" s="8" t="s">
        <v>39</v>
      </c>
      <c r="J94" s="10" t="s">
        <v>378</v>
      </c>
      <c r="K94" s="47" t="s">
        <v>379</v>
      </c>
    </row>
    <row r="95" spans="1:11" x14ac:dyDescent="0.3">
      <c r="A95">
        <f t="shared" si="2"/>
        <v>93</v>
      </c>
      <c r="B95" s="1">
        <v>46033</v>
      </c>
      <c r="C95" t="s">
        <v>380</v>
      </c>
      <c r="D95" s="8" t="s">
        <v>381</v>
      </c>
      <c r="E95" s="8" t="s">
        <v>36</v>
      </c>
      <c r="F95" s="8" t="s">
        <v>36</v>
      </c>
      <c r="G95" s="8" t="s">
        <v>37</v>
      </c>
      <c r="H95" s="8" t="s">
        <v>259</v>
      </c>
      <c r="I95" s="8" t="s">
        <v>39</v>
      </c>
      <c r="J95" s="10" t="s">
        <v>382</v>
      </c>
    </row>
    <row r="96" spans="1:11" x14ac:dyDescent="0.3">
      <c r="A96">
        <f t="shared" si="2"/>
        <v>94</v>
      </c>
      <c r="B96" s="1">
        <v>46039</v>
      </c>
      <c r="C96" t="s">
        <v>383</v>
      </c>
      <c r="D96" s="8" t="s">
        <v>384</v>
      </c>
      <c r="E96" s="8" t="s">
        <v>36</v>
      </c>
      <c r="F96" s="8" t="s">
        <v>36</v>
      </c>
      <c r="G96" s="8" t="s">
        <v>37</v>
      </c>
      <c r="H96" s="8" t="s">
        <v>368</v>
      </c>
      <c r="I96" s="8" t="s">
        <v>39</v>
      </c>
      <c r="J96" s="10" t="s">
        <v>385</v>
      </c>
      <c r="K96" s="47" t="s">
        <v>386</v>
      </c>
    </row>
    <row r="97" spans="1:12" x14ac:dyDescent="0.3">
      <c r="A97">
        <f t="shared" si="2"/>
        <v>95</v>
      </c>
      <c r="B97" s="1">
        <v>46047</v>
      </c>
      <c r="C97" t="s">
        <v>387</v>
      </c>
      <c r="D97" s="8" t="s">
        <v>334</v>
      </c>
      <c r="E97" s="8" t="s">
        <v>36</v>
      </c>
      <c r="F97" s="8" t="s">
        <v>36</v>
      </c>
      <c r="G97" s="8" t="s">
        <v>37</v>
      </c>
      <c r="H97" s="8" t="s">
        <v>388</v>
      </c>
      <c r="I97" s="8" t="s">
        <v>44</v>
      </c>
      <c r="J97" s="10" t="s">
        <v>389</v>
      </c>
      <c r="K97" s="47" t="s">
        <v>390</v>
      </c>
    </row>
    <row r="98" spans="1:12" x14ac:dyDescent="0.3">
      <c r="A98">
        <f t="shared" si="2"/>
        <v>96</v>
      </c>
      <c r="B98" s="1">
        <v>46075</v>
      </c>
      <c r="C98" t="s">
        <v>391</v>
      </c>
      <c r="D98" s="8" t="s">
        <v>392</v>
      </c>
      <c r="E98" s="8" t="s">
        <v>36</v>
      </c>
      <c r="F98" s="8" t="s">
        <v>36</v>
      </c>
      <c r="G98" s="8" t="s">
        <v>37</v>
      </c>
      <c r="H98" s="8" t="s">
        <v>38</v>
      </c>
      <c r="I98" s="8" t="s">
        <v>39</v>
      </c>
      <c r="J98" s="10" t="s">
        <v>393</v>
      </c>
      <c r="L98" s="10"/>
    </row>
    <row r="99" spans="1:12" x14ac:dyDescent="0.3">
      <c r="A99">
        <f t="shared" si="2"/>
        <v>97</v>
      </c>
      <c r="B99" s="1">
        <v>46096</v>
      </c>
      <c r="C99" t="s">
        <v>394</v>
      </c>
      <c r="D99" s="8" t="s">
        <v>395</v>
      </c>
      <c r="E99" s="8" t="s">
        <v>36</v>
      </c>
      <c r="F99" s="8" t="s">
        <v>42</v>
      </c>
      <c r="G99" s="8" t="s">
        <v>396</v>
      </c>
      <c r="H99" s="8" t="s">
        <v>48</v>
      </c>
      <c r="I99" s="8" t="s">
        <v>48</v>
      </c>
      <c r="J99" s="10" t="s">
        <v>1801</v>
      </c>
      <c r="K99" s="10"/>
      <c r="L99" s="10"/>
    </row>
    <row r="100" spans="1:12" x14ac:dyDescent="0.3">
      <c r="A100">
        <f t="shared" si="2"/>
        <v>98</v>
      </c>
      <c r="B100" s="1">
        <v>46102</v>
      </c>
      <c r="C100" t="s">
        <v>1807</v>
      </c>
      <c r="D100" s="8" t="s">
        <v>1805</v>
      </c>
      <c r="E100" s="8" t="s">
        <v>36</v>
      </c>
      <c r="F100" s="8" t="s">
        <v>36</v>
      </c>
      <c r="G100" s="8" t="s">
        <v>37</v>
      </c>
      <c r="H100" s="8" t="s">
        <v>398</v>
      </c>
      <c r="I100" s="8" t="s">
        <v>39</v>
      </c>
      <c r="J100" s="10" t="s">
        <v>313</v>
      </c>
    </row>
    <row r="101" spans="1:12" x14ac:dyDescent="0.3">
      <c r="A101">
        <f t="shared" si="2"/>
        <v>99</v>
      </c>
      <c r="B101" s="1">
        <v>46117</v>
      </c>
      <c r="C101" t="s">
        <v>1811</v>
      </c>
      <c r="D101" s="8" t="s">
        <v>1819</v>
      </c>
      <c r="E101" s="8" t="s">
        <v>36</v>
      </c>
      <c r="F101" s="8" t="s">
        <v>36</v>
      </c>
      <c r="G101" s="8" t="s">
        <v>37</v>
      </c>
      <c r="H101" s="8" t="s">
        <v>399</v>
      </c>
      <c r="I101" s="8" t="s">
        <v>177</v>
      </c>
      <c r="J101" s="10" t="s">
        <v>1820</v>
      </c>
    </row>
    <row r="102" spans="1:12" x14ac:dyDescent="0.3">
      <c r="A102" s="57">
        <f t="shared" si="2"/>
        <v>100</v>
      </c>
      <c r="B102" s="58">
        <v>46123</v>
      </c>
      <c r="C102" s="57" t="s">
        <v>400</v>
      </c>
      <c r="D102" s="59" t="s">
        <v>1821</v>
      </c>
      <c r="E102" s="59" t="s">
        <v>36</v>
      </c>
      <c r="F102" s="59" t="s">
        <v>36</v>
      </c>
      <c r="G102" s="59" t="s">
        <v>37</v>
      </c>
      <c r="H102" s="59" t="s">
        <v>61</v>
      </c>
      <c r="I102" s="59" t="s">
        <v>62</v>
      </c>
      <c r="J102" s="10" t="s">
        <v>401</v>
      </c>
    </row>
    <row r="103" spans="1:12" x14ac:dyDescent="0.3">
      <c r="A103">
        <f t="shared" si="2"/>
        <v>101</v>
      </c>
      <c r="B103" s="1">
        <v>46129</v>
      </c>
      <c r="C103" t="s">
        <v>1802</v>
      </c>
      <c r="D103" s="8" t="s">
        <v>1824</v>
      </c>
      <c r="E103" s="8" t="s">
        <v>36</v>
      </c>
      <c r="F103" s="8" t="s">
        <v>36</v>
      </c>
      <c r="G103" s="8" t="s">
        <v>37</v>
      </c>
      <c r="H103" s="8" t="s">
        <v>402</v>
      </c>
      <c r="I103" s="8" t="s">
        <v>39</v>
      </c>
      <c r="J103" s="10" t="s">
        <v>403</v>
      </c>
    </row>
    <row r="104" spans="1:12" x14ac:dyDescent="0.3">
      <c r="A104">
        <f t="shared" si="2"/>
        <v>102</v>
      </c>
      <c r="B104" s="1">
        <v>46130</v>
      </c>
      <c r="C104" t="s">
        <v>1803</v>
      </c>
      <c r="D104" s="8" t="s">
        <v>1823</v>
      </c>
      <c r="E104" s="8" t="s">
        <v>36</v>
      </c>
      <c r="F104" s="8" t="s">
        <v>36</v>
      </c>
      <c r="G104" s="8" t="s">
        <v>37</v>
      </c>
      <c r="H104" s="8" t="s">
        <v>96</v>
      </c>
      <c r="I104" s="8" t="s">
        <v>39</v>
      </c>
      <c r="J104" s="10" t="s">
        <v>403</v>
      </c>
    </row>
    <row r="105" spans="1:12" x14ac:dyDescent="0.3">
      <c r="A105">
        <f t="shared" si="2"/>
        <v>103</v>
      </c>
      <c r="B105" s="1">
        <v>46138</v>
      </c>
      <c r="C105" t="s">
        <v>404</v>
      </c>
      <c r="D105" s="8" t="s">
        <v>1829</v>
      </c>
      <c r="E105" s="8" t="s">
        <v>36</v>
      </c>
      <c r="F105" s="8" t="s">
        <v>36</v>
      </c>
      <c r="G105" s="8" t="s">
        <v>47</v>
      </c>
      <c r="H105" s="8" t="s">
        <v>48</v>
      </c>
      <c r="I105" s="8" t="s">
        <v>48</v>
      </c>
      <c r="J105" s="10" t="s">
        <v>405</v>
      </c>
    </row>
    <row r="106" spans="1:12" x14ac:dyDescent="0.3">
      <c r="A106">
        <f t="shared" si="2"/>
        <v>104</v>
      </c>
      <c r="B106" s="1">
        <v>46152</v>
      </c>
      <c r="C106" t="s">
        <v>34</v>
      </c>
      <c r="D106" s="8" t="s">
        <v>1832</v>
      </c>
      <c r="E106" s="8" t="s">
        <v>36</v>
      </c>
      <c r="F106" s="8" t="s">
        <v>36</v>
      </c>
      <c r="G106" s="8" t="s">
        <v>37</v>
      </c>
      <c r="H106" s="8" t="s">
        <v>38</v>
      </c>
      <c r="I106" s="8" t="s">
        <v>39</v>
      </c>
      <c r="J106" s="28" t="s">
        <v>406</v>
      </c>
      <c r="K106" s="47" t="s">
        <v>1833</v>
      </c>
    </row>
    <row r="107" spans="1:12" x14ac:dyDescent="0.3">
      <c r="A107">
        <f t="shared" si="2"/>
        <v>105</v>
      </c>
      <c r="B107" s="1">
        <v>46159</v>
      </c>
      <c r="C107" t="s">
        <v>407</v>
      </c>
      <c r="D107" s="8" t="s">
        <v>1843</v>
      </c>
      <c r="E107" s="8" t="s">
        <v>36</v>
      </c>
      <c r="F107" s="8" t="s">
        <v>36</v>
      </c>
      <c r="G107" s="8" t="s">
        <v>408</v>
      </c>
      <c r="H107" s="8" t="s">
        <v>48</v>
      </c>
      <c r="I107" s="8" t="s">
        <v>48</v>
      </c>
      <c r="J107" s="28" t="s">
        <v>409</v>
      </c>
    </row>
    <row r="108" spans="1:12" x14ac:dyDescent="0.3">
      <c r="A108">
        <f t="shared" si="2"/>
        <v>106</v>
      </c>
      <c r="B108" s="1">
        <v>46187</v>
      </c>
      <c r="C108" t="s">
        <v>1848</v>
      </c>
      <c r="D108" s="8" t="s">
        <v>1849</v>
      </c>
      <c r="E108" s="8" t="s">
        <v>36</v>
      </c>
      <c r="F108" s="8" t="s">
        <v>36</v>
      </c>
      <c r="G108" s="8" t="s">
        <v>37</v>
      </c>
      <c r="H108" s="8" t="s">
        <v>201</v>
      </c>
      <c r="I108" s="8" t="s">
        <v>39</v>
      </c>
      <c r="J108" s="28" t="s">
        <v>1850</v>
      </c>
    </row>
    <row r="109" spans="1:12" x14ac:dyDescent="0.3">
      <c r="A109">
        <f t="shared" si="2"/>
        <v>107</v>
      </c>
      <c r="B109" s="1">
        <v>46205</v>
      </c>
      <c r="C109" t="s">
        <v>412</v>
      </c>
      <c r="D109" s="8" t="s">
        <v>1859</v>
      </c>
      <c r="E109" s="8" t="s">
        <v>36</v>
      </c>
      <c r="G109" s="8" t="s">
        <v>37</v>
      </c>
      <c r="H109" s="8" t="s">
        <v>282</v>
      </c>
      <c r="I109" s="8" t="s">
        <v>177</v>
      </c>
      <c r="J109" s="10" t="s">
        <v>403</v>
      </c>
    </row>
    <row r="110" spans="1:12" x14ac:dyDescent="0.3">
      <c r="A110">
        <f t="shared" si="2"/>
        <v>108</v>
      </c>
      <c r="B110" s="1">
        <v>46206</v>
      </c>
      <c r="C110" t="s">
        <v>413</v>
      </c>
      <c r="D110" s="8" t="s">
        <v>1858</v>
      </c>
      <c r="E110" s="8" t="s">
        <v>36</v>
      </c>
      <c r="G110" s="8" t="s">
        <v>37</v>
      </c>
      <c r="H110" s="8" t="s">
        <v>414</v>
      </c>
      <c r="I110" s="8" t="s">
        <v>44</v>
      </c>
      <c r="J110" s="10" t="s">
        <v>403</v>
      </c>
    </row>
    <row r="111" spans="1:12" x14ac:dyDescent="0.3">
      <c r="A111">
        <f t="shared" si="2"/>
        <v>109</v>
      </c>
      <c r="B111" s="1">
        <v>46207</v>
      </c>
      <c r="C111" t="s">
        <v>415</v>
      </c>
      <c r="D111" s="8" t="s">
        <v>1857</v>
      </c>
      <c r="E111" s="8" t="s">
        <v>36</v>
      </c>
      <c r="G111" s="8" t="s">
        <v>37</v>
      </c>
      <c r="H111" s="8" t="s">
        <v>79</v>
      </c>
      <c r="I111" s="8" t="s">
        <v>62</v>
      </c>
      <c r="J111" s="10" t="s">
        <v>403</v>
      </c>
    </row>
    <row r="112" spans="1:12" x14ac:dyDescent="0.3">
      <c r="A112" t="s">
        <v>417</v>
      </c>
      <c r="B112" s="1">
        <v>46228</v>
      </c>
      <c r="C112" t="s">
        <v>418</v>
      </c>
      <c r="D112" s="8" t="s">
        <v>397</v>
      </c>
      <c r="G112" s="8" t="s">
        <v>37</v>
      </c>
      <c r="H112" s="8" t="s">
        <v>419</v>
      </c>
      <c r="I112" s="8" t="s">
        <v>62</v>
      </c>
      <c r="J112" s="28" t="s">
        <v>420</v>
      </c>
    </row>
    <row r="113" spans="1:10" x14ac:dyDescent="0.3">
      <c r="A113">
        <f>A111+1</f>
        <v>110</v>
      </c>
      <c r="B113" s="1">
        <v>46247</v>
      </c>
      <c r="C113" t="s">
        <v>421</v>
      </c>
      <c r="D113" s="8" t="s">
        <v>397</v>
      </c>
      <c r="G113" s="8" t="s">
        <v>67</v>
      </c>
      <c r="H113" s="8" t="s">
        <v>48</v>
      </c>
      <c r="I113" s="8" t="s">
        <v>48</v>
      </c>
      <c r="J113" s="28" t="s">
        <v>422</v>
      </c>
    </row>
    <row r="114" spans="1:10" x14ac:dyDescent="0.3">
      <c r="A114">
        <f t="shared" ref="A114:A130" si="3">A113+1</f>
        <v>111</v>
      </c>
      <c r="B114" s="1">
        <v>46248</v>
      </c>
      <c r="C114" t="s">
        <v>423</v>
      </c>
      <c r="D114" s="8" t="s">
        <v>397</v>
      </c>
      <c r="G114" s="8" t="s">
        <v>67</v>
      </c>
      <c r="H114" s="8" t="s">
        <v>48</v>
      </c>
      <c r="I114" s="8" t="s">
        <v>48</v>
      </c>
      <c r="J114" s="28" t="s">
        <v>422</v>
      </c>
    </row>
    <row r="115" spans="1:10" x14ac:dyDescent="0.3">
      <c r="A115">
        <f t="shared" si="3"/>
        <v>112</v>
      </c>
      <c r="B115" s="1">
        <v>46249</v>
      </c>
      <c r="C115" t="s">
        <v>424</v>
      </c>
      <c r="D115" s="8" t="s">
        <v>397</v>
      </c>
      <c r="G115" s="8" t="s">
        <v>67</v>
      </c>
      <c r="H115" s="8" t="s">
        <v>48</v>
      </c>
      <c r="I115" s="8" t="s">
        <v>48</v>
      </c>
      <c r="J115" s="28" t="s">
        <v>422</v>
      </c>
    </row>
    <row r="116" spans="1:10" x14ac:dyDescent="0.3">
      <c r="A116">
        <f t="shared" si="3"/>
        <v>113</v>
      </c>
      <c r="B116" s="1">
        <v>46250</v>
      </c>
      <c r="C116" t="s">
        <v>425</v>
      </c>
      <c r="D116" s="8" t="s">
        <v>397</v>
      </c>
      <c r="G116" s="8" t="s">
        <v>67</v>
      </c>
      <c r="H116" s="8" t="s">
        <v>48</v>
      </c>
      <c r="I116" s="8" t="s">
        <v>48</v>
      </c>
      <c r="J116" s="28" t="s">
        <v>422</v>
      </c>
    </row>
    <row r="117" spans="1:10" x14ac:dyDescent="0.3">
      <c r="A117">
        <f t="shared" si="3"/>
        <v>114</v>
      </c>
      <c r="B117" s="1">
        <v>46271</v>
      </c>
      <c r="C117" t="s">
        <v>426</v>
      </c>
      <c r="D117" s="8" t="s">
        <v>397</v>
      </c>
      <c r="G117" s="8" t="s">
        <v>47</v>
      </c>
      <c r="H117" s="8" t="s">
        <v>48</v>
      </c>
      <c r="I117" s="8" t="s">
        <v>48</v>
      </c>
      <c r="J117" s="28" t="s">
        <v>427</v>
      </c>
    </row>
    <row r="118" spans="1:10" x14ac:dyDescent="0.3">
      <c r="A118" t="s">
        <v>417</v>
      </c>
      <c r="B118" s="1">
        <v>46284</v>
      </c>
      <c r="C118" t="s">
        <v>428</v>
      </c>
      <c r="D118" s="8" t="s">
        <v>397</v>
      </c>
      <c r="G118" s="8" t="s">
        <v>37</v>
      </c>
      <c r="H118" s="8" t="s">
        <v>429</v>
      </c>
      <c r="I118" s="8" t="s">
        <v>144</v>
      </c>
      <c r="J118" s="28" t="s">
        <v>430</v>
      </c>
    </row>
    <row r="119" spans="1:10" x14ac:dyDescent="0.3">
      <c r="A119">
        <f>+A117+1</f>
        <v>115</v>
      </c>
      <c r="B119" s="1">
        <v>46306</v>
      </c>
      <c r="C119" t="s">
        <v>431</v>
      </c>
      <c r="D119" s="8" t="s">
        <v>397</v>
      </c>
      <c r="G119" s="8" t="s">
        <v>432</v>
      </c>
      <c r="H119" s="8" t="s">
        <v>48</v>
      </c>
      <c r="I119" s="8" t="s">
        <v>48</v>
      </c>
      <c r="J119" s="10" t="s">
        <v>433</v>
      </c>
    </row>
    <row r="120" spans="1:10" x14ac:dyDescent="0.3">
      <c r="A120">
        <f t="shared" si="3"/>
        <v>116</v>
      </c>
      <c r="B120" s="27">
        <v>46297</v>
      </c>
      <c r="C120" t="s">
        <v>1808</v>
      </c>
      <c r="D120" s="8" t="s">
        <v>410</v>
      </c>
      <c r="G120" s="8" t="s">
        <v>37</v>
      </c>
      <c r="H120" s="8" t="s">
        <v>1080</v>
      </c>
      <c r="I120" s="8" t="s">
        <v>144</v>
      </c>
    </row>
    <row r="121" spans="1:10" x14ac:dyDescent="0.3">
      <c r="A121">
        <f t="shared" si="3"/>
        <v>117</v>
      </c>
      <c r="B121" s="27">
        <v>46298</v>
      </c>
      <c r="C121" t="s">
        <v>1809</v>
      </c>
      <c r="D121" s="8" t="s">
        <v>410</v>
      </c>
      <c r="G121" s="8" t="s">
        <v>37</v>
      </c>
      <c r="H121" s="8" t="s">
        <v>1168</v>
      </c>
      <c r="I121" s="8" t="s">
        <v>144</v>
      </c>
    </row>
    <row r="122" spans="1:10" x14ac:dyDescent="0.3">
      <c r="A122">
        <f t="shared" si="3"/>
        <v>118</v>
      </c>
      <c r="B122" s="27">
        <v>46299</v>
      </c>
      <c r="C122" t="s">
        <v>1810</v>
      </c>
      <c r="D122" s="8" t="s">
        <v>410</v>
      </c>
      <c r="G122" s="8" t="s">
        <v>37</v>
      </c>
      <c r="H122" s="8" t="s">
        <v>868</v>
      </c>
      <c r="I122" s="8" t="s">
        <v>144</v>
      </c>
    </row>
    <row r="123" spans="1:10" x14ac:dyDescent="0.3">
      <c r="A123">
        <f t="shared" si="3"/>
        <v>119</v>
      </c>
    </row>
    <row r="124" spans="1:10" x14ac:dyDescent="0.3">
      <c r="A124">
        <f t="shared" si="3"/>
        <v>120</v>
      </c>
    </row>
    <row r="125" spans="1:10" x14ac:dyDescent="0.3">
      <c r="A125">
        <f t="shared" si="3"/>
        <v>121</v>
      </c>
      <c r="B125" s="1">
        <v>46369</v>
      </c>
      <c r="C125" t="s">
        <v>1860</v>
      </c>
      <c r="D125" s="8" t="s">
        <v>397</v>
      </c>
      <c r="G125" s="8" t="s">
        <v>37</v>
      </c>
      <c r="H125" s="8" t="s">
        <v>447</v>
      </c>
      <c r="I125" s="8" t="s">
        <v>62</v>
      </c>
    </row>
    <row r="126" spans="1:10" x14ac:dyDescent="0.3">
      <c r="A126">
        <f t="shared" si="3"/>
        <v>122</v>
      </c>
    </row>
    <row r="127" spans="1:10" x14ac:dyDescent="0.3">
      <c r="A127">
        <f t="shared" si="3"/>
        <v>123</v>
      </c>
    </row>
    <row r="128" spans="1:10" x14ac:dyDescent="0.3">
      <c r="A128">
        <f t="shared" si="3"/>
        <v>124</v>
      </c>
    </row>
    <row r="129" spans="1:3" x14ac:dyDescent="0.3">
      <c r="A129">
        <f t="shared" si="3"/>
        <v>125</v>
      </c>
    </row>
    <row r="130" spans="1:3" x14ac:dyDescent="0.3">
      <c r="A130">
        <f t="shared" si="3"/>
        <v>126</v>
      </c>
    </row>
    <row r="137" spans="1:3" x14ac:dyDescent="0.3">
      <c r="C137" t="s">
        <v>434</v>
      </c>
    </row>
    <row r="138" spans="1:3" x14ac:dyDescent="0.3">
      <c r="B138" s="1">
        <v>46292</v>
      </c>
      <c r="C138" t="s">
        <v>435</v>
      </c>
    </row>
  </sheetData>
  <autoFilter ref="A2:K133" xr:uid="{00000000-0001-0000-0000-000000000000}"/>
  <phoneticPr fontId="7" type="noConversion"/>
  <hyperlinks>
    <hyperlink ref="J8" r:id="rId1" xr:uid="{00000000-0004-0000-0000-000000000000}"/>
    <hyperlink ref="J15" r:id="rId2" xr:uid="{29820734-B609-4736-81E3-694D48D774A8}"/>
    <hyperlink ref="J16" r:id="rId3" xr:uid="{DCF61691-C56E-46B5-9316-8775D62E22D8}"/>
    <hyperlink ref="J19" r:id="rId4" xr:uid="{AA3540BD-5ACC-422A-B866-17BB6C545FAC}"/>
    <hyperlink ref="J21" r:id="rId5" xr:uid="{17744091-0CB4-4899-8186-6CFAAF8D02A7}"/>
    <hyperlink ref="J23" r:id="rId6" xr:uid="{2CA0F1F2-9049-4D26-AA0B-2F91D04EF30A}"/>
    <hyperlink ref="J29" r:id="rId7" xr:uid="{01CE553A-E389-4833-8C13-DEE384E3D3BD}"/>
    <hyperlink ref="J41" r:id="rId8" xr:uid="{F92122FE-2437-4D69-B155-6C19F62573F4}"/>
    <hyperlink ref="J46" r:id="rId9" xr:uid="{7C8FF4C3-E9AC-4514-B3CF-76F673C3949B}"/>
    <hyperlink ref="J42" r:id="rId10" xr:uid="{1BC85EA8-1D28-4C05-82EE-47D55CBC9AC9}"/>
    <hyperlink ref="J44" r:id="rId11" xr:uid="{F999A7C9-9CB5-440B-B5D6-BA39C08F1F89}"/>
    <hyperlink ref="J47" r:id="rId12" xr:uid="{417E8A88-4031-452B-9190-DC8ADF3A271B}"/>
    <hyperlink ref="J50" r:id="rId13" xr:uid="{82945EB3-1A74-48EE-82F4-0611C5F37A3B}"/>
    <hyperlink ref="J51" r:id="rId14" xr:uid="{B66D6ADB-27EE-467D-BFEA-0C057BB78C2F}"/>
    <hyperlink ref="J53" r:id="rId15" xr:uid="{6911E651-419E-48B7-A18E-5A042F681D62}"/>
    <hyperlink ref="J52" r:id="rId16" xr:uid="{8F787575-E880-47E8-9E44-686E8CC769ED}"/>
    <hyperlink ref="J58" r:id="rId17" xr:uid="{42C8F49D-CDF8-4271-822D-EFB13F859D77}"/>
    <hyperlink ref="J60" r:id="rId18" xr:uid="{BD9614D2-741E-482E-A96D-DC1C7EA2D3CF}"/>
    <hyperlink ref="J59" r:id="rId19" xr:uid="{D87196BD-09BF-45BD-A9DF-04A32193087F}"/>
    <hyperlink ref="J20" r:id="rId20" xr:uid="{31500DD3-1C23-491A-A949-3F66FAFEC2D1}"/>
    <hyperlink ref="J13" r:id="rId21" xr:uid="{51CE729C-0144-4738-A805-6F86C8B8F907}"/>
    <hyperlink ref="J14" r:id="rId22" xr:uid="{9EB99852-42EC-495E-8758-2E008D65EF7E}"/>
    <hyperlink ref="J28" r:id="rId23" xr:uid="{D90D3A83-0696-4510-84F6-EFB9D6B6AC30}"/>
    <hyperlink ref="J35" r:id="rId24" xr:uid="{665148B2-2FD2-47A6-A419-709E41893EC1}"/>
    <hyperlink ref="J11" r:id="rId25" xr:uid="{3FD983F8-B7BA-4853-8E76-3F006AEC10DE}"/>
    <hyperlink ref="J9" r:id="rId26" xr:uid="{59365217-7D78-45F1-917E-CE4D45DE0EE4}"/>
    <hyperlink ref="J37" r:id="rId27" xr:uid="{0C6B3843-4D6C-4B34-A898-F8E973138BF9}"/>
    <hyperlink ref="J49" r:id="rId28" xr:uid="{40FA9F3E-6E8A-48A2-9782-055AB9846A43}"/>
    <hyperlink ref="J48" r:id="rId29" xr:uid="{85928D69-AAF4-41C7-988A-3586669604DD}"/>
    <hyperlink ref="J61" r:id="rId30" xr:uid="{C51EBCD3-F32D-40A5-8D63-B2B4CA73A800}"/>
    <hyperlink ref="J62" r:id="rId31" xr:uid="{0D62A7E2-2E20-4741-8F3A-7B05EB79B5A0}"/>
    <hyperlink ref="J63" r:id="rId32" xr:uid="{C2E89A98-3074-4872-AE91-2557B7E76E18}"/>
    <hyperlink ref="J65" r:id="rId33" xr:uid="{4D53D998-0896-4834-A5EA-3EFCC40C8F9F}"/>
    <hyperlink ref="J67" r:id="rId34" xr:uid="{570FD418-42D1-4212-875C-80FA30EDDB3D}"/>
    <hyperlink ref="J70" r:id="rId35" xr:uid="{5106180E-1A1C-46D3-94EA-990CB4ACB781}"/>
    <hyperlink ref="J72" r:id="rId36" xr:uid="{85CC0FA7-6AD3-448E-B3D6-2A02E8FEAC9D}"/>
    <hyperlink ref="J71" r:id="rId37" xr:uid="{95BB7C4E-670C-474A-9FD2-43195532DE37}"/>
    <hyperlink ref="J73" r:id="rId38" display="https://copenhagenmarathon.dk/resultater/runner/?bib=2631" xr:uid="{BF04BD91-2F30-4441-807F-4961D46F4BBE}"/>
    <hyperlink ref="J74" r:id="rId39" xr:uid="{8D6C7C1A-CF04-4010-914E-B841CBF7B49B}"/>
    <hyperlink ref="J75" r:id="rId40" xr:uid="{D03E03E4-A116-4253-A0D2-849FD8E0028B}"/>
    <hyperlink ref="J76" r:id="rId41" xr:uid="{DD32F239-D4DC-44B9-AE93-7526BEAF72D2}"/>
    <hyperlink ref="J85" r:id="rId42" xr:uid="{7EC41FF3-10F8-4615-9CC9-72578B9D1B6D}"/>
    <hyperlink ref="J84" r:id="rId43" xr:uid="{DC43161A-CE4E-4AC8-B250-EE327B358ADB}"/>
    <hyperlink ref="J86" r:id="rId44" xr:uid="{F02691A8-4ECE-43D9-AFEC-9A95041AD06E}"/>
    <hyperlink ref="J92" r:id="rId45" xr:uid="{51737D36-C377-40CF-BD6D-8F03D4C64E57}"/>
    <hyperlink ref="J91" r:id="rId46" xr:uid="{EEC9051C-2C3D-489D-8DCC-ACAC5B1876C0}"/>
    <hyperlink ref="J93" r:id="rId47" xr:uid="{F7E07810-719A-4FD6-8837-BBF2A182ABD5}"/>
    <hyperlink ref="J94" r:id="rId48" xr:uid="{0C2BEA78-0B0A-4D97-BE9B-FF5961B4ED2A}"/>
    <hyperlink ref="J96" r:id="rId49" xr:uid="{00E47E49-A1F4-4CB3-AFB7-49FEA7EC5EE1}"/>
    <hyperlink ref="J97" r:id="rId50" xr:uid="{4935F702-BDAF-4042-A17E-873DE0928A3C}"/>
    <hyperlink ref="J100" r:id="rId51" xr:uid="{D44CA044-BB3F-46D2-A100-2D4FB2624C37}"/>
    <hyperlink ref="J119" r:id="rId52" xr:uid="{87E46926-B5A5-4A8A-84D0-D0939D72DAF4}"/>
    <hyperlink ref="J112" r:id="rId53" xr:uid="{4A42E0E9-4490-4870-8AEF-48DC16E295D0}"/>
    <hyperlink ref="J101" r:id="rId54" xr:uid="{C2C775F6-B839-461A-855B-19BC222944D6}"/>
    <hyperlink ref="J104" r:id="rId55" xr:uid="{86953E0D-453B-4A7E-B369-2DA23E93C8C7}"/>
    <hyperlink ref="J103" r:id="rId56" xr:uid="{C519FEDD-2567-48D1-B6E5-AF3FF193E4FD}"/>
    <hyperlink ref="J107" r:id="rId57" xr:uid="{65110F0B-F06B-4C5D-BE57-FFE1C8E46ED8}"/>
  </hyperlinks>
  <pageMargins left="0.7" right="0.7" top="0.75" bottom="0.75" header="0.3" footer="0.3"/>
  <pageSetup paperSize="9" orientation="portrait" r:id="rId58"/>
  <legacyDrawing r:id="rId59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6"/>
  <sheetViews>
    <sheetView zoomScale="98" workbookViewId="0">
      <pane ySplit="3" topLeftCell="A150" activePane="bottomLeft" state="frozen"/>
      <selection activeCell="B1" sqref="B1"/>
      <selection pane="bottomLeft" activeCell="C317" sqref="C317"/>
    </sheetView>
  </sheetViews>
  <sheetFormatPr defaultRowHeight="14.4" x14ac:dyDescent="0.3"/>
  <cols>
    <col min="1" max="1" width="10.33203125" customWidth="1"/>
    <col min="2" max="2" width="13.44140625" style="1" customWidth="1"/>
    <col min="3" max="3" width="32.44140625" bestFit="1" customWidth="1"/>
    <col min="4" max="4" width="10.33203125" style="8" bestFit="1" customWidth="1"/>
    <col min="5" max="5" width="9.5546875" style="13" bestFit="1" customWidth="1"/>
    <col min="6" max="6" width="8.44140625" style="13" bestFit="1" customWidth="1"/>
    <col min="7" max="7" width="15.88671875" style="13" bestFit="1" customWidth="1"/>
    <col min="8" max="8" width="15.88671875" style="13" customWidth="1"/>
    <col min="9" max="9" width="33.6640625" customWidth="1"/>
    <col min="10" max="10" width="27.33203125" style="21" customWidth="1"/>
  </cols>
  <sheetData>
    <row r="1" spans="1:10" s="3" customFormat="1" ht="18" x14ac:dyDescent="0.35">
      <c r="A1" s="2" t="s">
        <v>2</v>
      </c>
      <c r="B1" s="2"/>
      <c r="D1" s="6"/>
      <c r="E1" s="12"/>
      <c r="F1" s="12"/>
      <c r="G1" s="12"/>
      <c r="H1" s="12"/>
      <c r="J1" s="45"/>
    </row>
    <row r="2" spans="1:10" s="3" customFormat="1" ht="18" x14ac:dyDescent="0.35">
      <c r="A2" s="2"/>
      <c r="B2" s="2"/>
      <c r="D2" s="6"/>
      <c r="E2" s="12"/>
      <c r="F2" s="12"/>
      <c r="G2" s="12"/>
      <c r="H2" s="12"/>
      <c r="J2" s="45"/>
    </row>
    <row r="3" spans="1:10" s="3" customFormat="1" ht="18" x14ac:dyDescent="0.35">
      <c r="A3" s="3" t="s">
        <v>23</v>
      </c>
      <c r="B3" s="2" t="s">
        <v>24</v>
      </c>
      <c r="C3" s="4" t="s">
        <v>25</v>
      </c>
      <c r="D3" s="7" t="s">
        <v>26</v>
      </c>
      <c r="E3" s="12" t="s">
        <v>27</v>
      </c>
      <c r="F3" s="12" t="s">
        <v>28</v>
      </c>
      <c r="G3" s="12" t="s">
        <v>30</v>
      </c>
      <c r="H3" s="12" t="s">
        <v>31</v>
      </c>
      <c r="I3" s="4" t="s">
        <v>436</v>
      </c>
      <c r="J3" s="46" t="s">
        <v>33</v>
      </c>
    </row>
    <row r="4" spans="1:10" x14ac:dyDescent="0.3">
      <c r="A4">
        <v>1</v>
      </c>
      <c r="B4" s="1">
        <v>39698</v>
      </c>
      <c r="C4" t="s">
        <v>59</v>
      </c>
      <c r="D4" s="8" t="s">
        <v>437</v>
      </c>
      <c r="E4" s="13" t="s">
        <v>42</v>
      </c>
      <c r="F4" s="13" t="s">
        <v>36</v>
      </c>
      <c r="G4" s="13" t="s">
        <v>61</v>
      </c>
      <c r="H4" s="13" t="s">
        <v>62</v>
      </c>
      <c r="I4" s="10" t="s">
        <v>438</v>
      </c>
    </row>
    <row r="5" spans="1:10" x14ac:dyDescent="0.3">
      <c r="A5">
        <f t="shared" ref="A5:A68" si="0">+A4+1</f>
        <v>2</v>
      </c>
      <c r="B5" s="1">
        <v>39761</v>
      </c>
      <c r="C5" t="s">
        <v>439</v>
      </c>
      <c r="D5" s="8" t="s">
        <v>440</v>
      </c>
      <c r="E5" s="13" t="s">
        <v>42</v>
      </c>
      <c r="F5" s="13" t="s">
        <v>42</v>
      </c>
      <c r="G5" s="13" t="s">
        <v>219</v>
      </c>
      <c r="H5" s="13" t="s">
        <v>39</v>
      </c>
      <c r="I5" s="10" t="s">
        <v>441</v>
      </c>
    </row>
    <row r="6" spans="1:10" x14ac:dyDescent="0.3">
      <c r="A6">
        <f t="shared" si="0"/>
        <v>3</v>
      </c>
      <c r="B6" s="1">
        <v>39929</v>
      </c>
      <c r="C6" t="s">
        <v>442</v>
      </c>
      <c r="D6" s="8" t="s">
        <v>443</v>
      </c>
      <c r="E6" s="13" t="s">
        <v>36</v>
      </c>
      <c r="F6" s="13" t="s">
        <v>36</v>
      </c>
      <c r="G6" s="13" t="s">
        <v>308</v>
      </c>
      <c r="H6" s="13" t="s">
        <v>39</v>
      </c>
      <c r="I6" s="10" t="s">
        <v>444</v>
      </c>
    </row>
    <row r="7" spans="1:10" x14ac:dyDescent="0.3">
      <c r="A7">
        <f t="shared" si="0"/>
        <v>4</v>
      </c>
      <c r="B7" s="1">
        <v>39998</v>
      </c>
      <c r="C7" t="s">
        <v>445</v>
      </c>
      <c r="D7" s="8" t="s">
        <v>446</v>
      </c>
      <c r="E7" s="13" t="s">
        <v>42</v>
      </c>
      <c r="F7" s="13" t="s">
        <v>36</v>
      </c>
      <c r="G7" s="13" t="s">
        <v>447</v>
      </c>
      <c r="H7" s="13" t="s">
        <v>62</v>
      </c>
    </row>
    <row r="8" spans="1:10" x14ac:dyDescent="0.3">
      <c r="A8">
        <f t="shared" si="0"/>
        <v>5</v>
      </c>
      <c r="B8" s="1">
        <v>40062</v>
      </c>
      <c r="C8" t="s">
        <v>59</v>
      </c>
      <c r="D8" s="9" t="s">
        <v>448</v>
      </c>
      <c r="E8" s="13" t="s">
        <v>42</v>
      </c>
      <c r="F8" s="13" t="s">
        <v>36</v>
      </c>
      <c r="G8" s="13" t="s">
        <v>61</v>
      </c>
      <c r="H8" s="13" t="s">
        <v>62</v>
      </c>
      <c r="I8" s="10" t="s">
        <v>438</v>
      </c>
    </row>
    <row r="9" spans="1:10" x14ac:dyDescent="0.3">
      <c r="A9">
        <f t="shared" si="0"/>
        <v>6</v>
      </c>
      <c r="B9" s="1">
        <v>40125</v>
      </c>
      <c r="C9" t="s">
        <v>439</v>
      </c>
      <c r="D9" s="9" t="s">
        <v>15</v>
      </c>
      <c r="E9" s="13" t="s">
        <v>42</v>
      </c>
      <c r="F9" s="13" t="s">
        <v>42</v>
      </c>
      <c r="G9" s="13" t="s">
        <v>219</v>
      </c>
      <c r="H9" s="13" t="s">
        <v>39</v>
      </c>
      <c r="I9" s="10" t="s">
        <v>449</v>
      </c>
    </row>
    <row r="10" spans="1:10" x14ac:dyDescent="0.3">
      <c r="A10">
        <f t="shared" si="0"/>
        <v>7</v>
      </c>
      <c r="B10" s="1">
        <v>40341</v>
      </c>
      <c r="C10" t="s">
        <v>450</v>
      </c>
      <c r="D10" s="8" t="s">
        <v>451</v>
      </c>
      <c r="E10" s="13" t="s">
        <v>36</v>
      </c>
      <c r="F10" s="13" t="s">
        <v>36</v>
      </c>
      <c r="G10" s="13" t="s">
        <v>219</v>
      </c>
      <c r="H10" s="13" t="s">
        <v>39</v>
      </c>
      <c r="I10" s="10" t="s">
        <v>452</v>
      </c>
    </row>
    <row r="11" spans="1:10" x14ac:dyDescent="0.3">
      <c r="A11">
        <f t="shared" si="0"/>
        <v>8</v>
      </c>
      <c r="B11" s="1">
        <v>40426</v>
      </c>
      <c r="C11" t="s">
        <v>59</v>
      </c>
      <c r="D11" s="8" t="s">
        <v>453</v>
      </c>
      <c r="E11" s="13" t="s">
        <v>42</v>
      </c>
      <c r="F11" s="13" t="s">
        <v>36</v>
      </c>
      <c r="G11" s="13" t="s">
        <v>61</v>
      </c>
      <c r="H11" s="13" t="s">
        <v>62</v>
      </c>
      <c r="I11" s="10" t="s">
        <v>438</v>
      </c>
    </row>
    <row r="12" spans="1:10" x14ac:dyDescent="0.3">
      <c r="A12">
        <f t="shared" si="0"/>
        <v>9</v>
      </c>
      <c r="B12" s="1">
        <v>40691</v>
      </c>
      <c r="C12" t="s">
        <v>454</v>
      </c>
      <c r="D12" s="8" t="s">
        <v>455</v>
      </c>
      <c r="E12" s="13" t="s">
        <v>36</v>
      </c>
      <c r="F12" s="13" t="s">
        <v>36</v>
      </c>
      <c r="G12" s="13" t="s">
        <v>173</v>
      </c>
      <c r="H12" s="13" t="s">
        <v>456</v>
      </c>
      <c r="I12" s="10" t="s">
        <v>457</v>
      </c>
    </row>
    <row r="13" spans="1:10" x14ac:dyDescent="0.3">
      <c r="A13">
        <f t="shared" si="0"/>
        <v>10</v>
      </c>
      <c r="B13" s="5">
        <v>40790</v>
      </c>
      <c r="C13" t="s">
        <v>59</v>
      </c>
      <c r="D13" s="8" t="s">
        <v>458</v>
      </c>
      <c r="E13" s="13" t="s">
        <v>42</v>
      </c>
      <c r="F13" s="13" t="s">
        <v>36</v>
      </c>
      <c r="G13" s="13" t="s">
        <v>61</v>
      </c>
      <c r="H13" s="13" t="s">
        <v>62</v>
      </c>
      <c r="I13" s="10" t="s">
        <v>438</v>
      </c>
    </row>
    <row r="14" spans="1:10" x14ac:dyDescent="0.3">
      <c r="A14">
        <f t="shared" si="0"/>
        <v>11</v>
      </c>
      <c r="B14" s="1">
        <v>41008</v>
      </c>
      <c r="C14" t="s">
        <v>459</v>
      </c>
      <c r="D14" s="8" t="s">
        <v>460</v>
      </c>
      <c r="E14" s="13" t="s">
        <v>42</v>
      </c>
      <c r="F14" s="13" t="s">
        <v>36</v>
      </c>
      <c r="G14" s="13" t="s">
        <v>402</v>
      </c>
      <c r="H14" s="13" t="s">
        <v>39</v>
      </c>
      <c r="I14" s="10" t="s">
        <v>461</v>
      </c>
    </row>
    <row r="15" spans="1:10" x14ac:dyDescent="0.3">
      <c r="A15">
        <f t="shared" si="0"/>
        <v>12</v>
      </c>
      <c r="B15" s="1">
        <v>41021</v>
      </c>
      <c r="C15" t="s">
        <v>442</v>
      </c>
      <c r="D15" s="8" t="s">
        <v>462</v>
      </c>
      <c r="E15" s="13" t="s">
        <v>42</v>
      </c>
      <c r="F15" s="13" t="s">
        <v>36</v>
      </c>
      <c r="G15" s="13" t="s">
        <v>308</v>
      </c>
      <c r="H15" s="13" t="s">
        <v>39</v>
      </c>
      <c r="I15" s="10" t="s">
        <v>444</v>
      </c>
    </row>
    <row r="16" spans="1:10" x14ac:dyDescent="0.3">
      <c r="A16">
        <f t="shared" si="0"/>
        <v>13</v>
      </c>
      <c r="B16" s="1">
        <v>41154</v>
      </c>
      <c r="C16" t="s">
        <v>59</v>
      </c>
      <c r="D16" s="8" t="s">
        <v>463</v>
      </c>
      <c r="E16" s="13" t="s">
        <v>42</v>
      </c>
      <c r="F16" s="13" t="s">
        <v>36</v>
      </c>
      <c r="G16" s="13" t="s">
        <v>61</v>
      </c>
      <c r="H16" s="13" t="s">
        <v>62</v>
      </c>
      <c r="I16" s="10" t="s">
        <v>438</v>
      </c>
    </row>
    <row r="17" spans="1:10" x14ac:dyDescent="0.3">
      <c r="A17">
        <f t="shared" si="0"/>
        <v>14</v>
      </c>
      <c r="B17" s="1">
        <v>41365</v>
      </c>
      <c r="C17" t="s">
        <v>459</v>
      </c>
      <c r="D17" s="8" t="s">
        <v>464</v>
      </c>
      <c r="E17" s="13" t="s">
        <v>42</v>
      </c>
      <c r="F17" s="13" t="s">
        <v>36</v>
      </c>
      <c r="G17" s="13" t="s">
        <v>402</v>
      </c>
      <c r="H17" s="13" t="s">
        <v>39</v>
      </c>
      <c r="I17" s="10" t="s">
        <v>461</v>
      </c>
    </row>
    <row r="18" spans="1:10" x14ac:dyDescent="0.3">
      <c r="A18">
        <f t="shared" si="0"/>
        <v>15</v>
      </c>
      <c r="B18" s="1">
        <v>41385</v>
      </c>
      <c r="C18" t="s">
        <v>442</v>
      </c>
      <c r="D18" s="8" t="s">
        <v>465</v>
      </c>
      <c r="E18" s="13" t="s">
        <v>42</v>
      </c>
      <c r="F18" s="13" t="s">
        <v>36</v>
      </c>
      <c r="G18" s="13" t="s">
        <v>308</v>
      </c>
      <c r="H18" s="13" t="s">
        <v>39</v>
      </c>
      <c r="I18" s="10" t="s">
        <v>444</v>
      </c>
    </row>
    <row r="19" spans="1:10" x14ac:dyDescent="0.3">
      <c r="A19">
        <f t="shared" si="0"/>
        <v>16</v>
      </c>
      <c r="B19" s="1">
        <v>41545</v>
      </c>
      <c r="C19" t="s">
        <v>466</v>
      </c>
      <c r="D19" s="8" t="s">
        <v>467</v>
      </c>
      <c r="E19" s="13" t="s">
        <v>36</v>
      </c>
      <c r="F19" s="13" t="s">
        <v>36</v>
      </c>
      <c r="G19" s="13" t="s">
        <v>372</v>
      </c>
      <c r="H19" s="13" t="s">
        <v>62</v>
      </c>
      <c r="I19" s="10" t="s">
        <v>468</v>
      </c>
    </row>
    <row r="20" spans="1:10" x14ac:dyDescent="0.3">
      <c r="A20">
        <f t="shared" si="0"/>
        <v>17</v>
      </c>
      <c r="B20" s="1">
        <v>41573</v>
      </c>
      <c r="C20" t="s">
        <v>469</v>
      </c>
      <c r="D20" s="8" t="s">
        <v>470</v>
      </c>
      <c r="E20" s="13" t="s">
        <v>42</v>
      </c>
      <c r="F20" s="13" t="s">
        <v>36</v>
      </c>
      <c r="G20" s="13" t="s">
        <v>86</v>
      </c>
      <c r="H20" s="13" t="s">
        <v>62</v>
      </c>
      <c r="I20" s="10" t="s">
        <v>471</v>
      </c>
    </row>
    <row r="21" spans="1:10" x14ac:dyDescent="0.3">
      <c r="A21">
        <f t="shared" si="0"/>
        <v>18</v>
      </c>
      <c r="B21" s="1">
        <v>41581</v>
      </c>
      <c r="C21" t="s">
        <v>472</v>
      </c>
      <c r="D21" s="8" t="s">
        <v>473</v>
      </c>
      <c r="E21" s="13" t="s">
        <v>42</v>
      </c>
      <c r="F21" s="13" t="s">
        <v>36</v>
      </c>
      <c r="G21" s="13" t="s">
        <v>155</v>
      </c>
      <c r="H21" s="13" t="s">
        <v>39</v>
      </c>
      <c r="I21" s="10" t="s">
        <v>474</v>
      </c>
    </row>
    <row r="22" spans="1:10" x14ac:dyDescent="0.3">
      <c r="A22">
        <f t="shared" si="0"/>
        <v>19</v>
      </c>
      <c r="B22" s="1">
        <v>41727</v>
      </c>
      <c r="C22" t="s">
        <v>475</v>
      </c>
      <c r="D22" s="8" t="s">
        <v>476</v>
      </c>
      <c r="E22" s="13" t="s">
        <v>42</v>
      </c>
      <c r="F22" s="13" t="s">
        <v>36</v>
      </c>
      <c r="G22" s="13" t="s">
        <v>38</v>
      </c>
      <c r="H22" s="13" t="s">
        <v>39</v>
      </c>
      <c r="I22" s="10" t="s">
        <v>477</v>
      </c>
    </row>
    <row r="23" spans="1:10" x14ac:dyDescent="0.3">
      <c r="A23">
        <f t="shared" si="0"/>
        <v>20</v>
      </c>
      <c r="B23" s="1">
        <v>42253</v>
      </c>
      <c r="C23" t="s">
        <v>59</v>
      </c>
      <c r="D23" s="8" t="s">
        <v>478</v>
      </c>
      <c r="E23" s="13" t="s">
        <v>42</v>
      </c>
      <c r="F23" s="13" t="s">
        <v>36</v>
      </c>
      <c r="G23" s="13" t="s">
        <v>61</v>
      </c>
      <c r="H23" s="13" t="s">
        <v>62</v>
      </c>
      <c r="I23" s="10" t="s">
        <v>438</v>
      </c>
    </row>
    <row r="24" spans="1:10" x14ac:dyDescent="0.3">
      <c r="A24">
        <f t="shared" si="0"/>
        <v>21</v>
      </c>
      <c r="B24" s="1">
        <v>42470</v>
      </c>
      <c r="C24" t="s">
        <v>479</v>
      </c>
      <c r="D24" s="8" t="s">
        <v>480</v>
      </c>
      <c r="E24" s="13" t="s">
        <v>42</v>
      </c>
      <c r="F24" s="13" t="s">
        <v>36</v>
      </c>
      <c r="G24" s="13" t="s">
        <v>278</v>
      </c>
      <c r="H24" s="13" t="s">
        <v>62</v>
      </c>
      <c r="I24" s="10" t="s">
        <v>481</v>
      </c>
    </row>
    <row r="25" spans="1:10" x14ac:dyDescent="0.3">
      <c r="A25">
        <f t="shared" si="0"/>
        <v>22</v>
      </c>
      <c r="B25" s="1">
        <v>42617</v>
      </c>
      <c r="C25" t="s">
        <v>59</v>
      </c>
      <c r="D25" s="8" t="s">
        <v>482</v>
      </c>
      <c r="E25" s="13" t="s">
        <v>42</v>
      </c>
      <c r="F25" s="13" t="s">
        <v>36</v>
      </c>
      <c r="G25" s="13" t="s">
        <v>61</v>
      </c>
      <c r="H25" s="13" t="s">
        <v>62</v>
      </c>
      <c r="I25" s="10" t="s">
        <v>438</v>
      </c>
    </row>
    <row r="26" spans="1:10" x14ac:dyDescent="0.3">
      <c r="A26">
        <f t="shared" si="0"/>
        <v>23</v>
      </c>
      <c r="B26" s="1">
        <v>42861</v>
      </c>
      <c r="C26" t="s">
        <v>483</v>
      </c>
      <c r="D26" s="8" t="s">
        <v>484</v>
      </c>
      <c r="E26" s="13" t="s">
        <v>36</v>
      </c>
      <c r="F26" s="13" t="s">
        <v>36</v>
      </c>
      <c r="G26" s="13" t="s">
        <v>485</v>
      </c>
      <c r="H26" s="13" t="s">
        <v>456</v>
      </c>
      <c r="I26" s="10" t="s">
        <v>486</v>
      </c>
    </row>
    <row r="27" spans="1:10" x14ac:dyDescent="0.3">
      <c r="A27">
        <f t="shared" si="0"/>
        <v>24</v>
      </c>
      <c r="B27" s="1">
        <v>43450</v>
      </c>
      <c r="C27" t="s">
        <v>487</v>
      </c>
      <c r="D27" s="8" t="s">
        <v>488</v>
      </c>
      <c r="E27" s="13" t="s">
        <v>36</v>
      </c>
      <c r="F27" s="13" t="s">
        <v>36</v>
      </c>
      <c r="G27" s="13" t="s">
        <v>330</v>
      </c>
      <c r="H27" s="13" t="s">
        <v>62</v>
      </c>
      <c r="I27" s="10" t="s">
        <v>489</v>
      </c>
      <c r="J27" s="21" t="s">
        <v>490</v>
      </c>
    </row>
    <row r="28" spans="1:10" x14ac:dyDescent="0.3">
      <c r="A28">
        <f t="shared" si="0"/>
        <v>25</v>
      </c>
      <c r="B28" s="1">
        <v>43540</v>
      </c>
      <c r="C28" t="s">
        <v>491</v>
      </c>
      <c r="D28" s="8" t="s">
        <v>492</v>
      </c>
      <c r="E28" s="13" t="s">
        <v>36</v>
      </c>
      <c r="F28" s="13" t="s">
        <v>36</v>
      </c>
      <c r="G28" s="13" t="s">
        <v>61</v>
      </c>
      <c r="H28" s="13" t="s">
        <v>62</v>
      </c>
      <c r="I28" s="10" t="s">
        <v>493</v>
      </c>
    </row>
    <row r="29" spans="1:10" x14ac:dyDescent="0.3">
      <c r="A29">
        <f t="shared" si="0"/>
        <v>26</v>
      </c>
      <c r="B29" s="1">
        <v>43554</v>
      </c>
      <c r="C29" t="s">
        <v>99</v>
      </c>
      <c r="D29" s="8" t="s">
        <v>494</v>
      </c>
      <c r="E29" s="13" t="s">
        <v>36</v>
      </c>
      <c r="F29" s="13" t="s">
        <v>36</v>
      </c>
      <c r="G29" s="13" t="s">
        <v>101</v>
      </c>
      <c r="H29" s="13" t="s">
        <v>62</v>
      </c>
      <c r="I29" s="10" t="s">
        <v>495</v>
      </c>
      <c r="J29" s="21" t="s">
        <v>496</v>
      </c>
    </row>
    <row r="30" spans="1:10" x14ac:dyDescent="0.3">
      <c r="A30">
        <f t="shared" si="0"/>
        <v>27</v>
      </c>
      <c r="B30" s="1">
        <v>43572</v>
      </c>
      <c r="C30" t="s">
        <v>497</v>
      </c>
      <c r="D30" s="8" t="s">
        <v>498</v>
      </c>
      <c r="E30" s="13" t="s">
        <v>36</v>
      </c>
      <c r="F30" s="13" t="s">
        <v>36</v>
      </c>
      <c r="G30" s="13" t="s">
        <v>86</v>
      </c>
      <c r="H30" s="13" t="s">
        <v>62</v>
      </c>
      <c r="I30" s="10" t="s">
        <v>499</v>
      </c>
    </row>
    <row r="31" spans="1:10" x14ac:dyDescent="0.3">
      <c r="A31">
        <f t="shared" si="0"/>
        <v>28</v>
      </c>
      <c r="B31" s="1">
        <v>43589</v>
      </c>
      <c r="C31" t="s">
        <v>99</v>
      </c>
      <c r="D31" s="8" t="s">
        <v>500</v>
      </c>
      <c r="E31" s="13" t="s">
        <v>36</v>
      </c>
      <c r="F31" s="13" t="s">
        <v>36</v>
      </c>
      <c r="G31" s="13" t="s">
        <v>101</v>
      </c>
      <c r="H31" s="13" t="s">
        <v>62</v>
      </c>
      <c r="I31" s="10" t="s">
        <v>495</v>
      </c>
      <c r="J31" s="21" t="s">
        <v>501</v>
      </c>
    </row>
    <row r="32" spans="1:10" x14ac:dyDescent="0.3">
      <c r="A32">
        <f t="shared" si="0"/>
        <v>29</v>
      </c>
      <c r="B32" s="1">
        <v>43610</v>
      </c>
      <c r="C32" t="s">
        <v>502</v>
      </c>
      <c r="D32" s="8" t="s">
        <v>503</v>
      </c>
      <c r="E32" s="13" t="s">
        <v>36</v>
      </c>
      <c r="F32" s="13" t="s">
        <v>36</v>
      </c>
      <c r="G32" s="13" t="s">
        <v>70</v>
      </c>
      <c r="H32" s="13" t="s">
        <v>62</v>
      </c>
      <c r="I32" s="10" t="s">
        <v>504</v>
      </c>
    </row>
    <row r="33" spans="1:10" x14ac:dyDescent="0.3">
      <c r="A33">
        <f t="shared" si="0"/>
        <v>30</v>
      </c>
      <c r="B33" s="1">
        <v>43617</v>
      </c>
      <c r="C33" t="s">
        <v>491</v>
      </c>
      <c r="D33" s="8" t="s">
        <v>505</v>
      </c>
      <c r="E33" s="13" t="s">
        <v>36</v>
      </c>
      <c r="F33" s="13" t="s">
        <v>36</v>
      </c>
      <c r="G33" s="13" t="s">
        <v>61</v>
      </c>
      <c r="H33" s="13" t="s">
        <v>62</v>
      </c>
      <c r="I33" s="10" t="s">
        <v>506</v>
      </c>
    </row>
    <row r="34" spans="1:10" x14ac:dyDescent="0.3">
      <c r="A34">
        <f t="shared" si="0"/>
        <v>31</v>
      </c>
      <c r="B34" s="1">
        <v>43624</v>
      </c>
      <c r="C34" t="s">
        <v>507</v>
      </c>
      <c r="D34" s="8" t="s">
        <v>508</v>
      </c>
      <c r="E34" s="13" t="s">
        <v>36</v>
      </c>
      <c r="F34" s="13" t="s">
        <v>36</v>
      </c>
      <c r="G34" s="13" t="s">
        <v>70</v>
      </c>
      <c r="H34" s="13" t="s">
        <v>62</v>
      </c>
      <c r="I34" s="10" t="s">
        <v>509</v>
      </c>
      <c r="J34" s="21" t="s">
        <v>510</v>
      </c>
    </row>
    <row r="35" spans="1:10" x14ac:dyDescent="0.3">
      <c r="A35">
        <f t="shared" si="0"/>
        <v>32</v>
      </c>
      <c r="B35" s="1">
        <v>43626</v>
      </c>
      <c r="C35" t="s">
        <v>511</v>
      </c>
      <c r="D35" s="8" t="s">
        <v>512</v>
      </c>
      <c r="E35" s="13" t="s">
        <v>42</v>
      </c>
      <c r="F35" s="13" t="s">
        <v>36</v>
      </c>
      <c r="G35" s="13" t="s">
        <v>447</v>
      </c>
      <c r="H35" s="13" t="s">
        <v>62</v>
      </c>
      <c r="I35" s="10" t="s">
        <v>513</v>
      </c>
    </row>
    <row r="36" spans="1:10" x14ac:dyDescent="0.3">
      <c r="A36">
        <f t="shared" si="0"/>
        <v>33</v>
      </c>
      <c r="B36" s="1">
        <v>43643</v>
      </c>
      <c r="C36" t="s">
        <v>514</v>
      </c>
      <c r="D36" s="8" t="s">
        <v>515</v>
      </c>
      <c r="E36" s="13" t="s">
        <v>36</v>
      </c>
      <c r="F36" s="13" t="s">
        <v>36</v>
      </c>
      <c r="G36" s="13" t="s">
        <v>96</v>
      </c>
      <c r="H36" s="13" t="s">
        <v>39</v>
      </c>
      <c r="I36" s="28" t="s">
        <v>516</v>
      </c>
    </row>
    <row r="37" spans="1:10" x14ac:dyDescent="0.3">
      <c r="A37">
        <f t="shared" si="0"/>
        <v>34</v>
      </c>
      <c r="B37" s="1">
        <v>43659</v>
      </c>
      <c r="C37" t="s">
        <v>517</v>
      </c>
      <c r="D37" s="8" t="s">
        <v>518</v>
      </c>
      <c r="E37" s="13" t="s">
        <v>36</v>
      </c>
      <c r="F37" s="13" t="s">
        <v>36</v>
      </c>
      <c r="G37" s="13" t="s">
        <v>61</v>
      </c>
      <c r="H37" s="13" t="s">
        <v>62</v>
      </c>
      <c r="I37" s="10" t="s">
        <v>519</v>
      </c>
    </row>
    <row r="38" spans="1:10" x14ac:dyDescent="0.3">
      <c r="A38">
        <f t="shared" si="0"/>
        <v>35</v>
      </c>
      <c r="B38" s="1">
        <v>43660</v>
      </c>
      <c r="C38" t="s">
        <v>520</v>
      </c>
      <c r="D38" s="8" t="s">
        <v>521</v>
      </c>
      <c r="E38" s="13" t="s">
        <v>36</v>
      </c>
      <c r="F38" s="13" t="s">
        <v>36</v>
      </c>
      <c r="G38" s="13" t="s">
        <v>278</v>
      </c>
      <c r="H38" s="13" t="s">
        <v>62</v>
      </c>
      <c r="I38" s="10" t="s">
        <v>522</v>
      </c>
    </row>
    <row r="39" spans="1:10" x14ac:dyDescent="0.3">
      <c r="A39">
        <f t="shared" si="0"/>
        <v>36</v>
      </c>
      <c r="B39" s="1">
        <v>43661</v>
      </c>
      <c r="C39" t="s">
        <v>523</v>
      </c>
      <c r="D39" s="8" t="s">
        <v>524</v>
      </c>
      <c r="E39" s="13" t="s">
        <v>36</v>
      </c>
      <c r="F39" s="13" t="s">
        <v>36</v>
      </c>
      <c r="G39" s="13" t="s">
        <v>79</v>
      </c>
      <c r="H39" s="13" t="s">
        <v>62</v>
      </c>
      <c r="I39" s="10" t="s">
        <v>525</v>
      </c>
    </row>
    <row r="40" spans="1:10" x14ac:dyDescent="0.3">
      <c r="A40">
        <f t="shared" si="0"/>
        <v>37</v>
      </c>
      <c r="B40" s="1">
        <v>43662</v>
      </c>
      <c r="C40" t="s">
        <v>526</v>
      </c>
      <c r="D40" s="8" t="s">
        <v>527</v>
      </c>
      <c r="E40" s="13" t="s">
        <v>36</v>
      </c>
      <c r="F40" s="13" t="s">
        <v>36</v>
      </c>
      <c r="G40" s="13" t="s">
        <v>70</v>
      </c>
      <c r="H40" s="13" t="s">
        <v>62</v>
      </c>
      <c r="I40" s="10" t="s">
        <v>71</v>
      </c>
    </row>
    <row r="41" spans="1:10" x14ac:dyDescent="0.3">
      <c r="A41">
        <f t="shared" si="0"/>
        <v>38</v>
      </c>
      <c r="B41" s="1">
        <v>43663</v>
      </c>
      <c r="C41" t="s">
        <v>514</v>
      </c>
      <c r="D41" s="8" t="s">
        <v>528</v>
      </c>
      <c r="E41" s="13" t="s">
        <v>36</v>
      </c>
      <c r="F41" s="13" t="s">
        <v>36</v>
      </c>
      <c r="G41" s="13" t="s">
        <v>96</v>
      </c>
      <c r="H41" s="13" t="s">
        <v>39</v>
      </c>
      <c r="I41" s="10" t="s">
        <v>529</v>
      </c>
    </row>
    <row r="42" spans="1:10" x14ac:dyDescent="0.3">
      <c r="A42">
        <f t="shared" si="0"/>
        <v>39</v>
      </c>
      <c r="B42" s="1">
        <v>43666</v>
      </c>
      <c r="C42" t="s">
        <v>530</v>
      </c>
      <c r="D42" s="8" t="s">
        <v>531</v>
      </c>
      <c r="E42" s="13" t="s">
        <v>36</v>
      </c>
      <c r="F42" s="13" t="s">
        <v>36</v>
      </c>
      <c r="G42" s="13" t="s">
        <v>278</v>
      </c>
      <c r="H42" s="13" t="s">
        <v>62</v>
      </c>
      <c r="I42" s="10" t="s">
        <v>522</v>
      </c>
      <c r="J42" s="21" t="s">
        <v>532</v>
      </c>
    </row>
    <row r="43" spans="1:10" x14ac:dyDescent="0.3">
      <c r="A43">
        <f t="shared" si="0"/>
        <v>40</v>
      </c>
      <c r="B43" s="1">
        <v>43669</v>
      </c>
      <c r="C43" t="s">
        <v>533</v>
      </c>
      <c r="D43" s="8" t="s">
        <v>534</v>
      </c>
      <c r="E43" s="13" t="s">
        <v>36</v>
      </c>
      <c r="F43" s="13" t="s">
        <v>36</v>
      </c>
      <c r="G43" s="13" t="s">
        <v>70</v>
      </c>
      <c r="H43" s="13" t="s">
        <v>62</v>
      </c>
      <c r="I43" s="10" t="s">
        <v>71</v>
      </c>
    </row>
    <row r="44" spans="1:10" x14ac:dyDescent="0.3">
      <c r="A44">
        <f t="shared" si="0"/>
        <v>41</v>
      </c>
      <c r="B44" s="1">
        <v>43687</v>
      </c>
      <c r="C44" t="s">
        <v>535</v>
      </c>
      <c r="D44" s="8" t="s">
        <v>536</v>
      </c>
      <c r="E44" s="13" t="s">
        <v>36</v>
      </c>
      <c r="F44" s="13" t="s">
        <v>36</v>
      </c>
      <c r="G44" s="13" t="s">
        <v>447</v>
      </c>
      <c r="H44" s="13" t="s">
        <v>62</v>
      </c>
      <c r="I44" s="10" t="s">
        <v>537</v>
      </c>
    </row>
    <row r="45" spans="1:10" x14ac:dyDescent="0.3">
      <c r="A45">
        <f t="shared" si="0"/>
        <v>42</v>
      </c>
      <c r="B45" s="1">
        <v>43695</v>
      </c>
      <c r="C45" t="s">
        <v>491</v>
      </c>
      <c r="D45" s="8" t="s">
        <v>538</v>
      </c>
      <c r="E45" s="13" t="s">
        <v>36</v>
      </c>
      <c r="F45" s="13" t="s">
        <v>36</v>
      </c>
      <c r="G45" s="13" t="s">
        <v>61</v>
      </c>
      <c r="H45" s="13" t="s">
        <v>62</v>
      </c>
      <c r="I45" s="10" t="s">
        <v>539</v>
      </c>
    </row>
    <row r="46" spans="1:10" x14ac:dyDescent="0.3">
      <c r="A46">
        <f t="shared" si="0"/>
        <v>43</v>
      </c>
      <c r="B46" s="1">
        <v>43705</v>
      </c>
      <c r="C46" t="s">
        <v>540</v>
      </c>
      <c r="D46" s="8" t="s">
        <v>541</v>
      </c>
      <c r="E46" s="13" t="s">
        <v>36</v>
      </c>
      <c r="F46" s="13" t="s">
        <v>36</v>
      </c>
      <c r="G46" s="13" t="s">
        <v>234</v>
      </c>
      <c r="H46" s="13" t="s">
        <v>62</v>
      </c>
      <c r="I46" s="10" t="s">
        <v>542</v>
      </c>
    </row>
    <row r="47" spans="1:10" x14ac:dyDescent="0.3">
      <c r="A47">
        <f t="shared" si="0"/>
        <v>44</v>
      </c>
      <c r="B47" s="1">
        <v>43709</v>
      </c>
      <c r="C47" t="s">
        <v>59</v>
      </c>
      <c r="D47" s="8" t="s">
        <v>543</v>
      </c>
      <c r="E47" s="13" t="s">
        <v>36</v>
      </c>
      <c r="F47" s="13" t="s">
        <v>36</v>
      </c>
      <c r="G47" s="13" t="s">
        <v>61</v>
      </c>
      <c r="H47" s="13" t="s">
        <v>62</v>
      </c>
      <c r="I47" s="10" t="s">
        <v>438</v>
      </c>
      <c r="J47" s="28" t="s">
        <v>544</v>
      </c>
    </row>
    <row r="48" spans="1:10" x14ac:dyDescent="0.3">
      <c r="A48">
        <f t="shared" si="0"/>
        <v>45</v>
      </c>
      <c r="B48" s="1">
        <v>43715</v>
      </c>
      <c r="C48" t="s">
        <v>545</v>
      </c>
      <c r="D48" s="8" t="s">
        <v>546</v>
      </c>
      <c r="E48" s="13" t="s">
        <v>36</v>
      </c>
      <c r="F48" s="13" t="s">
        <v>36</v>
      </c>
      <c r="G48" s="13" t="s">
        <v>70</v>
      </c>
      <c r="H48" s="13" t="s">
        <v>62</v>
      </c>
      <c r="I48" s="10" t="s">
        <v>71</v>
      </c>
      <c r="J48" s="21" t="s">
        <v>547</v>
      </c>
    </row>
    <row r="49" spans="1:10" x14ac:dyDescent="0.3">
      <c r="A49">
        <f t="shared" si="0"/>
        <v>46</v>
      </c>
      <c r="B49" s="1">
        <v>43722</v>
      </c>
      <c r="C49" s="11" t="s">
        <v>548</v>
      </c>
      <c r="D49" s="8" t="s">
        <v>549</v>
      </c>
      <c r="E49" s="13" t="s">
        <v>36</v>
      </c>
      <c r="F49" s="13" t="s">
        <v>36</v>
      </c>
      <c r="G49" s="13" t="s">
        <v>86</v>
      </c>
      <c r="H49" s="13" t="s">
        <v>62</v>
      </c>
      <c r="I49" s="10" t="s">
        <v>550</v>
      </c>
    </row>
    <row r="50" spans="1:10" x14ac:dyDescent="0.3">
      <c r="A50">
        <f t="shared" si="0"/>
        <v>47</v>
      </c>
      <c r="B50" s="1">
        <v>43723</v>
      </c>
      <c r="C50" s="11" t="s">
        <v>551</v>
      </c>
      <c r="D50" s="8" t="s">
        <v>552</v>
      </c>
      <c r="E50" s="13" t="s">
        <v>36</v>
      </c>
      <c r="F50" s="13" t="s">
        <v>36</v>
      </c>
      <c r="G50" s="13" t="s">
        <v>38</v>
      </c>
      <c r="H50" s="13" t="s">
        <v>39</v>
      </c>
      <c r="I50" s="10" t="s">
        <v>553</v>
      </c>
    </row>
    <row r="51" spans="1:10" x14ac:dyDescent="0.3">
      <c r="A51">
        <f t="shared" si="0"/>
        <v>48</v>
      </c>
      <c r="B51" s="1">
        <v>43733</v>
      </c>
      <c r="C51" s="11" t="s">
        <v>554</v>
      </c>
      <c r="D51" s="8" t="s">
        <v>555</v>
      </c>
      <c r="E51" s="13" t="s">
        <v>36</v>
      </c>
      <c r="F51" s="13" t="s">
        <v>36</v>
      </c>
      <c r="G51" s="13" t="s">
        <v>234</v>
      </c>
      <c r="H51" s="13" t="s">
        <v>62</v>
      </c>
      <c r="I51" s="10" t="s">
        <v>542</v>
      </c>
    </row>
    <row r="52" spans="1:10" x14ac:dyDescent="0.3">
      <c r="A52">
        <f t="shared" si="0"/>
        <v>49</v>
      </c>
      <c r="B52" s="1">
        <v>43736</v>
      </c>
      <c r="C52" s="11" t="s">
        <v>556</v>
      </c>
      <c r="D52" s="8" t="s">
        <v>557</v>
      </c>
      <c r="E52" s="13" t="s">
        <v>36</v>
      </c>
      <c r="F52" s="13" t="s">
        <v>36</v>
      </c>
      <c r="G52" s="13" t="s">
        <v>248</v>
      </c>
      <c r="H52" s="13" t="s">
        <v>62</v>
      </c>
      <c r="I52" s="10" t="s">
        <v>558</v>
      </c>
    </row>
    <row r="53" spans="1:10" x14ac:dyDescent="0.3">
      <c r="A53">
        <f t="shared" si="0"/>
        <v>50</v>
      </c>
      <c r="B53" s="1">
        <v>43737</v>
      </c>
      <c r="C53" s="11" t="s">
        <v>559</v>
      </c>
      <c r="D53" s="8" t="s">
        <v>560</v>
      </c>
      <c r="E53" s="13" t="s">
        <v>36</v>
      </c>
      <c r="F53" s="13" t="s">
        <v>36</v>
      </c>
      <c r="G53" s="13" t="s">
        <v>278</v>
      </c>
      <c r="H53" s="13" t="s">
        <v>62</v>
      </c>
      <c r="I53" s="10" t="s">
        <v>561</v>
      </c>
    </row>
    <row r="54" spans="1:10" x14ac:dyDescent="0.3">
      <c r="A54">
        <f t="shared" si="0"/>
        <v>51</v>
      </c>
      <c r="B54" s="1">
        <v>43744</v>
      </c>
      <c r="C54" t="s">
        <v>562</v>
      </c>
      <c r="D54" s="8" t="s">
        <v>498</v>
      </c>
      <c r="E54" s="13" t="s">
        <v>36</v>
      </c>
      <c r="F54" s="13" t="s">
        <v>36</v>
      </c>
      <c r="G54" s="13" t="s">
        <v>70</v>
      </c>
      <c r="H54" s="13" t="s">
        <v>62</v>
      </c>
      <c r="I54" s="10" t="s">
        <v>563</v>
      </c>
    </row>
    <row r="55" spans="1:10" x14ac:dyDescent="0.3">
      <c r="A55">
        <f t="shared" si="0"/>
        <v>52</v>
      </c>
      <c r="B55" s="1">
        <v>43755</v>
      </c>
      <c r="C55" s="11" t="s">
        <v>564</v>
      </c>
      <c r="D55" s="8" t="s">
        <v>565</v>
      </c>
      <c r="E55" s="13" t="s">
        <v>36</v>
      </c>
      <c r="F55" s="13" t="s">
        <v>36</v>
      </c>
      <c r="G55" s="13" t="s">
        <v>411</v>
      </c>
      <c r="H55" s="13" t="s">
        <v>144</v>
      </c>
      <c r="I55" s="10" t="s">
        <v>566</v>
      </c>
    </row>
    <row r="56" spans="1:10" x14ac:dyDescent="0.3">
      <c r="A56">
        <f t="shared" si="0"/>
        <v>53</v>
      </c>
      <c r="B56" s="1">
        <v>43758</v>
      </c>
      <c r="C56" s="11" t="s">
        <v>567</v>
      </c>
      <c r="D56" s="8" t="s">
        <v>568</v>
      </c>
      <c r="E56" s="13" t="s">
        <v>36</v>
      </c>
      <c r="F56" s="13" t="s">
        <v>36</v>
      </c>
      <c r="G56" s="13" t="s">
        <v>91</v>
      </c>
      <c r="H56" s="13" t="s">
        <v>62</v>
      </c>
      <c r="I56" s="10" t="s">
        <v>542</v>
      </c>
      <c r="J56" s="21" t="s">
        <v>569</v>
      </c>
    </row>
    <row r="57" spans="1:10" x14ac:dyDescent="0.3">
      <c r="A57">
        <f t="shared" si="0"/>
        <v>54</v>
      </c>
      <c r="B57" s="1">
        <v>43764</v>
      </c>
      <c r="C57" t="s">
        <v>570</v>
      </c>
      <c r="D57" s="8" t="s">
        <v>571</v>
      </c>
      <c r="E57" s="13" t="s">
        <v>36</v>
      </c>
      <c r="F57" s="13" t="s">
        <v>36</v>
      </c>
      <c r="G57" s="13" t="s">
        <v>70</v>
      </c>
      <c r="H57" s="13" t="s">
        <v>62</v>
      </c>
      <c r="I57" s="10" t="s">
        <v>572</v>
      </c>
    </row>
    <row r="58" spans="1:10" x14ac:dyDescent="0.3">
      <c r="A58">
        <f t="shared" si="0"/>
        <v>55</v>
      </c>
      <c r="B58" s="1">
        <v>43765</v>
      </c>
      <c r="C58" s="11" t="s">
        <v>573</v>
      </c>
      <c r="D58" s="8" t="s">
        <v>574</v>
      </c>
      <c r="E58" s="13" t="s">
        <v>36</v>
      </c>
      <c r="F58" s="13" t="s">
        <v>36</v>
      </c>
      <c r="G58" s="13" t="s">
        <v>135</v>
      </c>
      <c r="H58" s="13" t="s">
        <v>39</v>
      </c>
      <c r="I58" s="10" t="s">
        <v>575</v>
      </c>
    </row>
    <row r="59" spans="1:10" x14ac:dyDescent="0.3">
      <c r="A59">
        <f t="shared" si="0"/>
        <v>56</v>
      </c>
      <c r="B59" s="1">
        <v>43771</v>
      </c>
      <c r="C59" s="11" t="s">
        <v>576</v>
      </c>
      <c r="D59" s="8" t="s">
        <v>577</v>
      </c>
      <c r="E59" s="13" t="s">
        <v>36</v>
      </c>
      <c r="F59" s="13" t="s">
        <v>36</v>
      </c>
      <c r="G59" s="13" t="s">
        <v>201</v>
      </c>
      <c r="H59" s="13" t="s">
        <v>39</v>
      </c>
      <c r="I59" s="10" t="s">
        <v>578</v>
      </c>
    </row>
    <row r="60" spans="1:10" x14ac:dyDescent="0.3">
      <c r="A60">
        <f t="shared" si="0"/>
        <v>57</v>
      </c>
      <c r="B60" s="1">
        <v>43772</v>
      </c>
      <c r="C60" s="11" t="s">
        <v>579</v>
      </c>
      <c r="D60" s="8" t="s">
        <v>580</v>
      </c>
      <c r="E60" s="13" t="s">
        <v>36</v>
      </c>
      <c r="F60" s="13" t="s">
        <v>36</v>
      </c>
      <c r="G60" s="13" t="s">
        <v>155</v>
      </c>
      <c r="H60" s="13" t="s">
        <v>39</v>
      </c>
      <c r="I60" s="10" t="s">
        <v>581</v>
      </c>
    </row>
    <row r="61" spans="1:10" x14ac:dyDescent="0.3">
      <c r="A61">
        <f t="shared" si="0"/>
        <v>58</v>
      </c>
      <c r="B61" s="1">
        <v>43774</v>
      </c>
      <c r="C61" t="s">
        <v>582</v>
      </c>
      <c r="D61" s="8" t="s">
        <v>583</v>
      </c>
      <c r="E61" s="13" t="s">
        <v>36</v>
      </c>
      <c r="F61" s="13" t="s">
        <v>36</v>
      </c>
      <c r="G61" s="13" t="s">
        <v>70</v>
      </c>
      <c r="H61" s="13" t="s">
        <v>62</v>
      </c>
      <c r="I61" s="10" t="s">
        <v>71</v>
      </c>
    </row>
    <row r="62" spans="1:10" x14ac:dyDescent="0.3">
      <c r="A62">
        <f t="shared" si="0"/>
        <v>59</v>
      </c>
      <c r="B62" s="1">
        <v>43779</v>
      </c>
      <c r="C62" s="11" t="s">
        <v>584</v>
      </c>
      <c r="D62" s="8" t="s">
        <v>585</v>
      </c>
      <c r="E62" s="13" t="s">
        <v>36</v>
      </c>
      <c r="F62" s="13" t="s">
        <v>36</v>
      </c>
      <c r="G62" s="13" t="s">
        <v>75</v>
      </c>
      <c r="H62" s="13" t="s">
        <v>62</v>
      </c>
      <c r="I62" s="10" t="s">
        <v>586</v>
      </c>
      <c r="J62" s="37" t="s">
        <v>587</v>
      </c>
    </row>
    <row r="63" spans="1:10" x14ac:dyDescent="0.3">
      <c r="A63">
        <f t="shared" si="0"/>
        <v>60</v>
      </c>
      <c r="B63" s="1">
        <v>43782</v>
      </c>
      <c r="C63" s="11" t="s">
        <v>183</v>
      </c>
      <c r="D63" s="8" t="s">
        <v>588</v>
      </c>
      <c r="E63" s="13" t="s">
        <v>36</v>
      </c>
      <c r="F63" s="13" t="s">
        <v>36</v>
      </c>
      <c r="G63" s="13" t="s">
        <v>185</v>
      </c>
      <c r="H63" s="13" t="s">
        <v>456</v>
      </c>
      <c r="I63" s="10" t="s">
        <v>589</v>
      </c>
    </row>
    <row r="64" spans="1:10" x14ac:dyDescent="0.3">
      <c r="A64">
        <f t="shared" si="0"/>
        <v>61</v>
      </c>
      <c r="B64" s="1">
        <v>43786</v>
      </c>
      <c r="C64" s="11" t="s">
        <v>590</v>
      </c>
      <c r="D64" s="8" t="s">
        <v>591</v>
      </c>
      <c r="E64" s="13" t="s">
        <v>36</v>
      </c>
      <c r="F64" s="13" t="s">
        <v>36</v>
      </c>
      <c r="G64" s="13" t="s">
        <v>96</v>
      </c>
      <c r="H64" s="13" t="s">
        <v>39</v>
      </c>
      <c r="I64" s="10" t="s">
        <v>592</v>
      </c>
      <c r="J64" s="21" t="s">
        <v>593</v>
      </c>
    </row>
    <row r="65" spans="1:10" x14ac:dyDescent="0.3">
      <c r="A65">
        <f t="shared" si="0"/>
        <v>62</v>
      </c>
      <c r="B65" s="1">
        <v>43790</v>
      </c>
      <c r="C65" s="11" t="s">
        <v>594</v>
      </c>
      <c r="D65" s="8" t="s">
        <v>595</v>
      </c>
      <c r="E65" s="13" t="s">
        <v>36</v>
      </c>
      <c r="F65" s="13" t="s">
        <v>36</v>
      </c>
      <c r="G65" s="13" t="s">
        <v>70</v>
      </c>
      <c r="H65" s="13" t="s">
        <v>62</v>
      </c>
      <c r="I65" s="10" t="s">
        <v>572</v>
      </c>
    </row>
    <row r="66" spans="1:10" x14ac:dyDescent="0.3">
      <c r="A66">
        <f t="shared" si="0"/>
        <v>63</v>
      </c>
      <c r="B66" s="1">
        <v>43792</v>
      </c>
      <c r="C66" s="11" t="s">
        <v>596</v>
      </c>
      <c r="D66" s="8" t="s">
        <v>597</v>
      </c>
      <c r="E66" s="13" t="s">
        <v>36</v>
      </c>
      <c r="F66" s="13" t="s">
        <v>36</v>
      </c>
      <c r="G66" s="13" t="s">
        <v>70</v>
      </c>
      <c r="H66" s="13" t="s">
        <v>62</v>
      </c>
      <c r="I66" s="10" t="s">
        <v>71</v>
      </c>
    </row>
    <row r="67" spans="1:10" x14ac:dyDescent="0.3">
      <c r="A67">
        <f t="shared" si="0"/>
        <v>64</v>
      </c>
      <c r="B67" s="1">
        <v>43798</v>
      </c>
      <c r="C67" s="11" t="s">
        <v>598</v>
      </c>
      <c r="D67" s="8" t="s">
        <v>599</v>
      </c>
      <c r="E67" s="13" t="s">
        <v>36</v>
      </c>
      <c r="F67" s="13" t="s">
        <v>36</v>
      </c>
      <c r="G67" s="13" t="s">
        <v>79</v>
      </c>
      <c r="H67" s="13" t="s">
        <v>62</v>
      </c>
      <c r="I67" s="10" t="s">
        <v>525</v>
      </c>
    </row>
    <row r="68" spans="1:10" x14ac:dyDescent="0.3">
      <c r="A68">
        <f t="shared" si="0"/>
        <v>65</v>
      </c>
      <c r="B68" s="1">
        <v>43806</v>
      </c>
      <c r="C68" t="s">
        <v>600</v>
      </c>
      <c r="D68" s="8" t="s">
        <v>601</v>
      </c>
      <c r="E68" s="13" t="s">
        <v>36</v>
      </c>
      <c r="F68" s="13" t="s">
        <v>36</v>
      </c>
      <c r="G68" s="13" t="s">
        <v>61</v>
      </c>
      <c r="H68" s="13" t="s">
        <v>62</v>
      </c>
      <c r="I68" s="10" t="s">
        <v>602</v>
      </c>
    </row>
    <row r="69" spans="1:10" x14ac:dyDescent="0.3">
      <c r="A69">
        <f t="shared" ref="A69:A132" si="1">+A68+1</f>
        <v>66</v>
      </c>
      <c r="B69" s="1">
        <v>43814</v>
      </c>
      <c r="C69" s="11" t="s">
        <v>603</v>
      </c>
      <c r="D69" s="8" t="s">
        <v>604</v>
      </c>
      <c r="E69" s="13" t="s">
        <v>36</v>
      </c>
      <c r="F69" s="13" t="s">
        <v>36</v>
      </c>
      <c r="G69" s="13" t="s">
        <v>330</v>
      </c>
      <c r="H69" s="13" t="s">
        <v>62</v>
      </c>
      <c r="I69" s="10" t="s">
        <v>605</v>
      </c>
      <c r="J69" s="21" t="s">
        <v>606</v>
      </c>
    </row>
    <row r="70" spans="1:10" x14ac:dyDescent="0.3">
      <c r="A70">
        <f t="shared" si="1"/>
        <v>67</v>
      </c>
      <c r="B70" s="1">
        <v>43821</v>
      </c>
      <c r="C70" s="11" t="s">
        <v>607</v>
      </c>
      <c r="D70" s="14" t="s">
        <v>608</v>
      </c>
      <c r="E70" s="13" t="s">
        <v>36</v>
      </c>
      <c r="F70" s="13" t="s">
        <v>36</v>
      </c>
      <c r="G70" s="13" t="s">
        <v>75</v>
      </c>
      <c r="H70" s="13" t="s">
        <v>62</v>
      </c>
      <c r="I70" s="10" t="s">
        <v>609</v>
      </c>
    </row>
    <row r="71" spans="1:10" x14ac:dyDescent="0.3">
      <c r="A71">
        <f t="shared" si="1"/>
        <v>68</v>
      </c>
      <c r="B71" s="1">
        <v>43827</v>
      </c>
      <c r="C71" s="11" t="s">
        <v>610</v>
      </c>
      <c r="D71" s="14" t="s">
        <v>611</v>
      </c>
      <c r="E71" s="13" t="s">
        <v>36</v>
      </c>
      <c r="F71" s="13" t="s">
        <v>36</v>
      </c>
      <c r="G71" s="13" t="s">
        <v>312</v>
      </c>
      <c r="H71" s="13" t="s">
        <v>39</v>
      </c>
      <c r="I71" s="10" t="s">
        <v>612</v>
      </c>
    </row>
    <row r="72" spans="1:10" x14ac:dyDescent="0.3">
      <c r="A72">
        <f t="shared" si="1"/>
        <v>69</v>
      </c>
      <c r="B72" s="1">
        <v>43828</v>
      </c>
      <c r="C72" s="11" t="s">
        <v>613</v>
      </c>
      <c r="D72" s="8" t="s">
        <v>614</v>
      </c>
      <c r="E72" s="13" t="s">
        <v>36</v>
      </c>
      <c r="F72" s="13" t="s">
        <v>36</v>
      </c>
      <c r="G72" s="13" t="s">
        <v>234</v>
      </c>
      <c r="H72" s="13" t="s">
        <v>62</v>
      </c>
      <c r="I72" s="10" t="s">
        <v>542</v>
      </c>
    </row>
    <row r="73" spans="1:10" x14ac:dyDescent="0.3">
      <c r="A73">
        <f t="shared" si="1"/>
        <v>70</v>
      </c>
      <c r="B73" s="1">
        <v>43832</v>
      </c>
      <c r="C73" s="11" t="s">
        <v>615</v>
      </c>
      <c r="D73" s="8" t="s">
        <v>616</v>
      </c>
      <c r="E73" s="13" t="s">
        <v>36</v>
      </c>
      <c r="F73" s="13" t="s">
        <v>36</v>
      </c>
      <c r="G73" s="13" t="s">
        <v>91</v>
      </c>
      <c r="H73" s="13" t="s">
        <v>62</v>
      </c>
      <c r="I73" s="10" t="s">
        <v>617</v>
      </c>
    </row>
    <row r="74" spans="1:10" x14ac:dyDescent="0.3">
      <c r="A74">
        <f t="shared" si="1"/>
        <v>71</v>
      </c>
      <c r="B74" s="1">
        <v>43855</v>
      </c>
      <c r="C74" s="15" t="s">
        <v>618</v>
      </c>
      <c r="D74" s="14" t="s">
        <v>619</v>
      </c>
      <c r="E74" s="13" t="s">
        <v>36</v>
      </c>
      <c r="F74" s="13" t="s">
        <v>36</v>
      </c>
      <c r="G74" s="13" t="s">
        <v>388</v>
      </c>
      <c r="H74" s="13" t="s">
        <v>456</v>
      </c>
      <c r="I74" s="10" t="s">
        <v>620</v>
      </c>
    </row>
    <row r="75" spans="1:10" x14ac:dyDescent="0.3">
      <c r="A75">
        <f t="shared" si="1"/>
        <v>72</v>
      </c>
      <c r="B75" s="1">
        <v>43856</v>
      </c>
      <c r="C75" s="15" t="s">
        <v>621</v>
      </c>
      <c r="D75" s="14" t="s">
        <v>622</v>
      </c>
      <c r="E75" s="13" t="s">
        <v>36</v>
      </c>
      <c r="F75" s="13" t="s">
        <v>36</v>
      </c>
      <c r="G75" s="13" t="s">
        <v>234</v>
      </c>
      <c r="H75" s="13" t="s">
        <v>62</v>
      </c>
      <c r="I75" s="10" t="s">
        <v>542</v>
      </c>
    </row>
    <row r="76" spans="1:10" x14ac:dyDescent="0.3">
      <c r="A76">
        <f t="shared" si="1"/>
        <v>73</v>
      </c>
      <c r="B76" s="1">
        <v>43863</v>
      </c>
      <c r="C76" s="11" t="s">
        <v>623</v>
      </c>
      <c r="D76" s="14" t="s">
        <v>624</v>
      </c>
      <c r="E76" s="13" t="s">
        <v>36</v>
      </c>
      <c r="F76" s="13" t="s">
        <v>36</v>
      </c>
      <c r="G76" s="13" t="s">
        <v>96</v>
      </c>
      <c r="H76" s="13" t="s">
        <v>39</v>
      </c>
      <c r="I76" s="10" t="s">
        <v>625</v>
      </c>
    </row>
    <row r="77" spans="1:10" x14ac:dyDescent="0.3">
      <c r="A77">
        <f t="shared" si="1"/>
        <v>74</v>
      </c>
      <c r="B77" s="1">
        <v>43867</v>
      </c>
      <c r="C77" s="11" t="s">
        <v>626</v>
      </c>
      <c r="D77" s="14" t="s">
        <v>627</v>
      </c>
      <c r="E77" s="13" t="s">
        <v>36</v>
      </c>
      <c r="F77" s="13" t="s">
        <v>36</v>
      </c>
      <c r="G77" s="13" t="s">
        <v>96</v>
      </c>
      <c r="H77" s="13" t="s">
        <v>39</v>
      </c>
      <c r="I77" s="10" t="s">
        <v>628</v>
      </c>
    </row>
    <row r="78" spans="1:10" x14ac:dyDescent="0.3">
      <c r="A78">
        <f t="shared" si="1"/>
        <v>75</v>
      </c>
      <c r="B78" s="1">
        <v>43888</v>
      </c>
      <c r="C78" s="11" t="s">
        <v>629</v>
      </c>
      <c r="D78" s="14" t="s">
        <v>630</v>
      </c>
      <c r="E78" s="13" t="s">
        <v>36</v>
      </c>
      <c r="F78" s="13" t="s">
        <v>36</v>
      </c>
      <c r="G78" s="13" t="s">
        <v>110</v>
      </c>
      <c r="H78" s="13" t="s">
        <v>39</v>
      </c>
      <c r="I78" s="10" t="s">
        <v>631</v>
      </c>
    </row>
    <row r="79" spans="1:10" x14ac:dyDescent="0.3">
      <c r="A79">
        <f t="shared" si="1"/>
        <v>76</v>
      </c>
      <c r="B79" s="1">
        <v>43897</v>
      </c>
      <c r="C79" s="11" t="s">
        <v>632</v>
      </c>
      <c r="D79" s="8" t="s">
        <v>633</v>
      </c>
      <c r="E79" s="13" t="s">
        <v>36</v>
      </c>
      <c r="F79" s="13" t="s">
        <v>36</v>
      </c>
      <c r="G79" s="13" t="s">
        <v>164</v>
      </c>
      <c r="H79" s="13" t="s">
        <v>39</v>
      </c>
      <c r="I79" s="10" t="s">
        <v>634</v>
      </c>
    </row>
    <row r="80" spans="1:10" x14ac:dyDescent="0.3">
      <c r="A80">
        <f t="shared" si="1"/>
        <v>77</v>
      </c>
      <c r="B80" s="1">
        <v>43898</v>
      </c>
      <c r="C80" s="11" t="s">
        <v>635</v>
      </c>
      <c r="D80" s="8" t="s">
        <v>636</v>
      </c>
      <c r="E80" s="13" t="s">
        <v>36</v>
      </c>
      <c r="F80" s="13" t="s">
        <v>36</v>
      </c>
      <c r="G80" s="13" t="s">
        <v>96</v>
      </c>
      <c r="H80" s="13" t="s">
        <v>39</v>
      </c>
      <c r="I80" s="10" t="s">
        <v>637</v>
      </c>
      <c r="J80" s="21" t="s">
        <v>638</v>
      </c>
    </row>
    <row r="81" spans="1:10" x14ac:dyDescent="0.3">
      <c r="A81">
        <f t="shared" si="1"/>
        <v>78</v>
      </c>
      <c r="B81" s="1">
        <v>43963</v>
      </c>
      <c r="C81" s="16" t="s">
        <v>639</v>
      </c>
      <c r="D81" s="8" t="s">
        <v>640</v>
      </c>
      <c r="E81" s="13" t="s">
        <v>36</v>
      </c>
      <c r="F81" s="13" t="s">
        <v>36</v>
      </c>
      <c r="G81" s="13" t="s">
        <v>234</v>
      </c>
      <c r="H81" s="13" t="s">
        <v>62</v>
      </c>
      <c r="I81" s="10" t="s">
        <v>542</v>
      </c>
    </row>
    <row r="82" spans="1:10" x14ac:dyDescent="0.3">
      <c r="A82">
        <f t="shared" si="1"/>
        <v>79</v>
      </c>
      <c r="B82" s="1">
        <v>43967</v>
      </c>
      <c r="C82" s="16" t="s">
        <v>641</v>
      </c>
      <c r="D82" s="8" t="s">
        <v>642</v>
      </c>
      <c r="E82" s="13" t="s">
        <v>36</v>
      </c>
      <c r="F82" s="13" t="s">
        <v>36</v>
      </c>
      <c r="G82" s="13" t="s">
        <v>234</v>
      </c>
      <c r="H82" s="13" t="s">
        <v>62</v>
      </c>
      <c r="I82" s="10" t="s">
        <v>542</v>
      </c>
    </row>
    <row r="83" spans="1:10" x14ac:dyDescent="0.3">
      <c r="A83">
        <f t="shared" si="1"/>
        <v>80</v>
      </c>
      <c r="B83" s="1">
        <v>43972</v>
      </c>
      <c r="C83" s="11" t="s">
        <v>643</v>
      </c>
      <c r="D83" s="8" t="s">
        <v>644</v>
      </c>
      <c r="E83" s="13" t="s">
        <v>36</v>
      </c>
      <c r="F83" s="13" t="s">
        <v>36</v>
      </c>
      <c r="G83" s="13" t="s">
        <v>96</v>
      </c>
      <c r="H83" s="13" t="s">
        <v>39</v>
      </c>
      <c r="I83" s="10" t="s">
        <v>645</v>
      </c>
    </row>
    <row r="84" spans="1:10" x14ac:dyDescent="0.3">
      <c r="A84">
        <f t="shared" si="1"/>
        <v>81</v>
      </c>
      <c r="B84" s="1">
        <v>43974</v>
      </c>
      <c r="C84" s="16" t="s">
        <v>646</v>
      </c>
      <c r="D84" s="8" t="s">
        <v>647</v>
      </c>
      <c r="E84" s="13" t="s">
        <v>36</v>
      </c>
      <c r="F84" s="13" t="s">
        <v>36</v>
      </c>
      <c r="G84" s="13" t="s">
        <v>234</v>
      </c>
      <c r="H84" s="13" t="s">
        <v>62</v>
      </c>
      <c r="I84" s="10" t="s">
        <v>542</v>
      </c>
    </row>
    <row r="85" spans="1:10" x14ac:dyDescent="0.3">
      <c r="A85">
        <f t="shared" si="1"/>
        <v>82</v>
      </c>
      <c r="B85" s="1">
        <v>43980</v>
      </c>
      <c r="C85" s="11" t="s">
        <v>648</v>
      </c>
      <c r="D85" s="8" t="s">
        <v>630</v>
      </c>
      <c r="E85" s="13" t="s">
        <v>36</v>
      </c>
      <c r="F85" s="13" t="s">
        <v>36</v>
      </c>
      <c r="G85" s="13" t="s">
        <v>274</v>
      </c>
      <c r="H85" s="13" t="s">
        <v>456</v>
      </c>
      <c r="I85" s="10" t="s">
        <v>649</v>
      </c>
    </row>
    <row r="86" spans="1:10" x14ac:dyDescent="0.3">
      <c r="A86">
        <f t="shared" si="1"/>
        <v>83</v>
      </c>
      <c r="B86" s="17">
        <v>43987</v>
      </c>
      <c r="C86" s="16" t="s">
        <v>650</v>
      </c>
      <c r="D86" s="18" t="s">
        <v>651</v>
      </c>
      <c r="E86" s="13" t="s">
        <v>36</v>
      </c>
      <c r="F86" s="13" t="s">
        <v>36</v>
      </c>
      <c r="G86" s="13" t="s">
        <v>96</v>
      </c>
      <c r="H86" s="13" t="s">
        <v>39</v>
      </c>
      <c r="I86" s="10" t="s">
        <v>645</v>
      </c>
    </row>
    <row r="87" spans="1:10" x14ac:dyDescent="0.3">
      <c r="A87">
        <f t="shared" si="1"/>
        <v>84</v>
      </c>
      <c r="B87" s="17">
        <v>43991</v>
      </c>
      <c r="C87" s="16" t="s">
        <v>652</v>
      </c>
      <c r="D87" s="18" t="s">
        <v>653</v>
      </c>
      <c r="E87" s="13" t="s">
        <v>36</v>
      </c>
      <c r="F87" s="13" t="s">
        <v>36</v>
      </c>
      <c r="G87" s="13" t="s">
        <v>70</v>
      </c>
      <c r="H87" s="13" t="s">
        <v>62</v>
      </c>
      <c r="I87" s="10" t="s">
        <v>654</v>
      </c>
    </row>
    <row r="88" spans="1:10" x14ac:dyDescent="0.3">
      <c r="A88">
        <f t="shared" si="1"/>
        <v>85</v>
      </c>
      <c r="B88" s="1">
        <v>43995</v>
      </c>
      <c r="C88" s="11" t="s">
        <v>655</v>
      </c>
      <c r="D88" s="8" t="s">
        <v>656</v>
      </c>
      <c r="E88" s="13" t="s">
        <v>36</v>
      </c>
      <c r="F88" s="13" t="s">
        <v>36</v>
      </c>
      <c r="G88" s="13" t="s">
        <v>61</v>
      </c>
      <c r="H88" s="13" t="s">
        <v>62</v>
      </c>
      <c r="I88" s="10" t="s">
        <v>657</v>
      </c>
      <c r="J88" s="21" t="s">
        <v>658</v>
      </c>
    </row>
    <row r="89" spans="1:10" x14ac:dyDescent="0.3">
      <c r="A89">
        <f t="shared" si="1"/>
        <v>86</v>
      </c>
      <c r="B89" s="1">
        <v>43995</v>
      </c>
      <c r="C89" s="11" t="s">
        <v>659</v>
      </c>
      <c r="D89" s="8" t="s">
        <v>660</v>
      </c>
      <c r="E89" s="13" t="s">
        <v>36</v>
      </c>
      <c r="F89" s="13" t="s">
        <v>36</v>
      </c>
      <c r="G89" s="13" t="s">
        <v>61</v>
      </c>
      <c r="H89" s="13" t="s">
        <v>62</v>
      </c>
      <c r="I89" s="10" t="s">
        <v>657</v>
      </c>
      <c r="J89" s="21" t="s">
        <v>661</v>
      </c>
    </row>
    <row r="90" spans="1:10" x14ac:dyDescent="0.3">
      <c r="A90">
        <f t="shared" si="1"/>
        <v>87</v>
      </c>
      <c r="B90" s="1">
        <v>44002</v>
      </c>
      <c r="C90" s="11" t="s">
        <v>662</v>
      </c>
      <c r="D90" s="14" t="s">
        <v>663</v>
      </c>
      <c r="E90" s="13" t="s">
        <v>36</v>
      </c>
      <c r="F90" s="13" t="s">
        <v>36</v>
      </c>
      <c r="G90" s="13" t="s">
        <v>96</v>
      </c>
      <c r="H90" s="13" t="s">
        <v>39</v>
      </c>
      <c r="I90" s="10" t="s">
        <v>625</v>
      </c>
    </row>
    <row r="91" spans="1:10" x14ac:dyDescent="0.3">
      <c r="A91">
        <f t="shared" si="1"/>
        <v>88</v>
      </c>
      <c r="B91" s="1">
        <v>44014</v>
      </c>
      <c r="C91" s="11" t="s">
        <v>664</v>
      </c>
      <c r="D91" s="14" t="s">
        <v>665</v>
      </c>
      <c r="E91" s="13" t="s">
        <v>36</v>
      </c>
      <c r="F91" s="13" t="s">
        <v>36</v>
      </c>
      <c r="G91" s="13" t="s">
        <v>110</v>
      </c>
      <c r="H91" s="13" t="s">
        <v>39</v>
      </c>
      <c r="I91" s="10" t="s">
        <v>666</v>
      </c>
    </row>
    <row r="92" spans="1:10" x14ac:dyDescent="0.3">
      <c r="A92">
        <f t="shared" si="1"/>
        <v>89</v>
      </c>
      <c r="B92" s="1">
        <v>44016</v>
      </c>
      <c r="C92" s="11" t="s">
        <v>667</v>
      </c>
      <c r="D92" s="8" t="s">
        <v>668</v>
      </c>
      <c r="E92" s="13" t="s">
        <v>36</v>
      </c>
      <c r="F92" s="13" t="s">
        <v>36</v>
      </c>
      <c r="G92" s="13" t="s">
        <v>180</v>
      </c>
      <c r="H92" s="13" t="s">
        <v>62</v>
      </c>
      <c r="I92" s="10" t="s">
        <v>669</v>
      </c>
      <c r="J92" s="21" t="s">
        <v>670</v>
      </c>
    </row>
    <row r="93" spans="1:10" x14ac:dyDescent="0.3">
      <c r="A93">
        <f t="shared" si="1"/>
        <v>90</v>
      </c>
      <c r="B93" s="1">
        <v>44020</v>
      </c>
      <c r="C93" s="11" t="s">
        <v>671</v>
      </c>
      <c r="D93" s="8" t="s">
        <v>672</v>
      </c>
      <c r="E93" s="13" t="s">
        <v>36</v>
      </c>
      <c r="F93" s="13" t="s">
        <v>36</v>
      </c>
      <c r="G93" s="13" t="s">
        <v>143</v>
      </c>
      <c r="H93" s="13" t="s">
        <v>144</v>
      </c>
      <c r="I93" s="10" t="s">
        <v>673</v>
      </c>
    </row>
    <row r="94" spans="1:10" x14ac:dyDescent="0.3">
      <c r="A94">
        <f t="shared" si="1"/>
        <v>91</v>
      </c>
      <c r="B94" s="1">
        <v>44021</v>
      </c>
      <c r="C94" s="11" t="s">
        <v>674</v>
      </c>
      <c r="D94" s="8" t="s">
        <v>675</v>
      </c>
      <c r="E94" s="13" t="s">
        <v>36</v>
      </c>
      <c r="F94" s="13" t="s">
        <v>36</v>
      </c>
      <c r="G94" s="13" t="s">
        <v>676</v>
      </c>
      <c r="H94" s="13" t="s">
        <v>177</v>
      </c>
      <c r="I94" s="10" t="s">
        <v>673</v>
      </c>
    </row>
    <row r="95" spans="1:10" x14ac:dyDescent="0.3">
      <c r="A95">
        <f t="shared" si="1"/>
        <v>92</v>
      </c>
      <c r="B95" s="1">
        <v>44022</v>
      </c>
      <c r="C95" s="11" t="s">
        <v>677</v>
      </c>
      <c r="D95" s="8" t="s">
        <v>476</v>
      </c>
      <c r="E95" s="13" t="s">
        <v>36</v>
      </c>
      <c r="F95" s="13" t="s">
        <v>36</v>
      </c>
      <c r="G95" s="13" t="s">
        <v>287</v>
      </c>
      <c r="H95" s="13" t="s">
        <v>456</v>
      </c>
      <c r="I95" s="10" t="s">
        <v>673</v>
      </c>
    </row>
    <row r="96" spans="1:10" x14ac:dyDescent="0.3">
      <c r="A96">
        <f t="shared" si="1"/>
        <v>93</v>
      </c>
      <c r="B96" s="1">
        <v>44023</v>
      </c>
      <c r="C96" s="11" t="s">
        <v>678</v>
      </c>
      <c r="D96" s="8" t="s">
        <v>679</v>
      </c>
      <c r="E96" s="13" t="s">
        <v>36</v>
      </c>
      <c r="F96" s="13" t="s">
        <v>36</v>
      </c>
      <c r="G96" s="13" t="s">
        <v>372</v>
      </c>
      <c r="H96" s="13" t="s">
        <v>62</v>
      </c>
      <c r="I96" s="10" t="s">
        <v>673</v>
      </c>
    </row>
    <row r="97" spans="1:10" x14ac:dyDescent="0.3">
      <c r="A97">
        <f t="shared" si="1"/>
        <v>94</v>
      </c>
      <c r="B97" s="1">
        <v>44024</v>
      </c>
      <c r="C97" s="11" t="s">
        <v>680</v>
      </c>
      <c r="D97" s="8" t="s">
        <v>681</v>
      </c>
      <c r="E97" s="13" t="s">
        <v>36</v>
      </c>
      <c r="F97" s="13" t="s">
        <v>36</v>
      </c>
      <c r="G97" s="13" t="s">
        <v>368</v>
      </c>
      <c r="H97" s="13" t="s">
        <v>39</v>
      </c>
      <c r="I97" s="10" t="s">
        <v>673</v>
      </c>
    </row>
    <row r="98" spans="1:10" s="11" customFormat="1" x14ac:dyDescent="0.3">
      <c r="A98" s="11">
        <f t="shared" si="1"/>
        <v>95</v>
      </c>
      <c r="B98" s="17">
        <v>44027</v>
      </c>
      <c r="C98" s="11" t="s">
        <v>682</v>
      </c>
      <c r="D98" s="18" t="s">
        <v>683</v>
      </c>
      <c r="E98" s="19" t="s">
        <v>36</v>
      </c>
      <c r="F98" s="19" t="s">
        <v>36</v>
      </c>
      <c r="G98" s="19" t="s">
        <v>127</v>
      </c>
      <c r="H98" s="13" t="s">
        <v>62</v>
      </c>
      <c r="I98" s="10" t="s">
        <v>684</v>
      </c>
      <c r="J98" s="21"/>
    </row>
    <row r="99" spans="1:10" x14ac:dyDescent="0.3">
      <c r="A99">
        <f t="shared" si="1"/>
        <v>96</v>
      </c>
      <c r="B99" s="1">
        <v>44044</v>
      </c>
      <c r="C99" s="11" t="s">
        <v>685</v>
      </c>
      <c r="D99" s="8" t="s">
        <v>686</v>
      </c>
      <c r="E99" s="19" t="s">
        <v>36</v>
      </c>
      <c r="F99" s="13" t="s">
        <v>36</v>
      </c>
      <c r="G99" s="13" t="s">
        <v>234</v>
      </c>
      <c r="H99" s="13" t="s">
        <v>62</v>
      </c>
      <c r="I99" s="10" t="s">
        <v>687</v>
      </c>
      <c r="J99" s="21" t="s">
        <v>688</v>
      </c>
    </row>
    <row r="100" spans="1:10" x14ac:dyDescent="0.3">
      <c r="A100">
        <f t="shared" si="1"/>
        <v>97</v>
      </c>
      <c r="B100" s="1">
        <v>44051</v>
      </c>
      <c r="C100" s="11" t="s">
        <v>535</v>
      </c>
      <c r="D100" s="8" t="s">
        <v>689</v>
      </c>
      <c r="E100" s="19" t="s">
        <v>36</v>
      </c>
      <c r="F100" s="19" t="s">
        <v>36</v>
      </c>
      <c r="G100" s="19" t="s">
        <v>447</v>
      </c>
      <c r="H100" s="13" t="s">
        <v>62</v>
      </c>
      <c r="I100" s="10" t="s">
        <v>690</v>
      </c>
    </row>
    <row r="101" spans="1:10" x14ac:dyDescent="0.3">
      <c r="A101">
        <f t="shared" si="1"/>
        <v>98</v>
      </c>
      <c r="B101" s="1">
        <v>44052</v>
      </c>
      <c r="C101" s="11" t="s">
        <v>691</v>
      </c>
      <c r="D101" s="8" t="s">
        <v>692</v>
      </c>
      <c r="E101" s="19" t="s">
        <v>36</v>
      </c>
      <c r="F101" s="13" t="s">
        <v>36</v>
      </c>
      <c r="G101" s="13" t="s">
        <v>234</v>
      </c>
      <c r="H101" s="13" t="s">
        <v>62</v>
      </c>
      <c r="I101" s="10" t="s">
        <v>687</v>
      </c>
      <c r="J101" s="21" t="s">
        <v>693</v>
      </c>
    </row>
    <row r="102" spans="1:10" x14ac:dyDescent="0.3">
      <c r="A102">
        <f t="shared" si="1"/>
        <v>99</v>
      </c>
      <c r="B102" s="1">
        <v>44058</v>
      </c>
      <c r="C102" s="11" t="s">
        <v>694</v>
      </c>
      <c r="D102" s="8" t="s">
        <v>695</v>
      </c>
      <c r="E102" s="13" t="s">
        <v>36</v>
      </c>
      <c r="F102" s="13" t="s">
        <v>36</v>
      </c>
      <c r="G102" s="13" t="s">
        <v>86</v>
      </c>
      <c r="H102" s="13" t="s">
        <v>62</v>
      </c>
      <c r="I102" s="10" t="s">
        <v>499</v>
      </c>
      <c r="J102" s="21" t="s">
        <v>696</v>
      </c>
    </row>
    <row r="103" spans="1:10" x14ac:dyDescent="0.3">
      <c r="A103" s="29">
        <f t="shared" si="1"/>
        <v>100</v>
      </c>
      <c r="B103" s="30">
        <v>44065</v>
      </c>
      <c r="C103" s="31" t="s">
        <v>697</v>
      </c>
      <c r="D103" s="32" t="s">
        <v>698</v>
      </c>
      <c r="E103" s="33" t="s">
        <v>36</v>
      </c>
      <c r="F103" s="33" t="s">
        <v>36</v>
      </c>
      <c r="G103" s="33" t="s">
        <v>61</v>
      </c>
      <c r="H103" s="13" t="s">
        <v>62</v>
      </c>
      <c r="I103" s="34" t="s">
        <v>699</v>
      </c>
    </row>
    <row r="104" spans="1:10" x14ac:dyDescent="0.3">
      <c r="A104">
        <f t="shared" si="1"/>
        <v>101</v>
      </c>
      <c r="B104" s="1">
        <v>44066</v>
      </c>
      <c r="C104" s="11" t="s">
        <v>700</v>
      </c>
      <c r="D104" s="8" t="s">
        <v>701</v>
      </c>
      <c r="E104" s="13" t="s">
        <v>36</v>
      </c>
      <c r="F104" s="13" t="s">
        <v>36</v>
      </c>
      <c r="G104" s="13" t="s">
        <v>372</v>
      </c>
      <c r="H104" s="13" t="s">
        <v>62</v>
      </c>
      <c r="I104" s="10" t="s">
        <v>702</v>
      </c>
      <c r="J104" s="21" t="s">
        <v>703</v>
      </c>
    </row>
    <row r="105" spans="1:10" x14ac:dyDescent="0.3">
      <c r="A105">
        <f t="shared" si="1"/>
        <v>102</v>
      </c>
      <c r="B105" s="1">
        <v>44072</v>
      </c>
      <c r="C105" s="11" t="s">
        <v>704</v>
      </c>
      <c r="D105" s="8" t="s">
        <v>705</v>
      </c>
      <c r="E105" s="13" t="s">
        <v>36</v>
      </c>
      <c r="F105" s="13" t="s">
        <v>36</v>
      </c>
      <c r="G105" s="13" t="s">
        <v>139</v>
      </c>
      <c r="H105" s="13" t="s">
        <v>62</v>
      </c>
      <c r="I105" s="10" t="s">
        <v>706</v>
      </c>
    </row>
    <row r="106" spans="1:10" x14ac:dyDescent="0.3">
      <c r="A106">
        <f t="shared" si="1"/>
        <v>103</v>
      </c>
      <c r="B106" s="1">
        <v>44079</v>
      </c>
      <c r="C106" s="11" t="s">
        <v>707</v>
      </c>
      <c r="D106" s="18" t="s">
        <v>708</v>
      </c>
      <c r="E106" s="13" t="s">
        <v>36</v>
      </c>
      <c r="F106" s="13" t="s">
        <v>36</v>
      </c>
      <c r="G106" s="13" t="s">
        <v>96</v>
      </c>
      <c r="H106" s="13" t="s">
        <v>39</v>
      </c>
      <c r="I106" s="10" t="s">
        <v>709</v>
      </c>
    </row>
    <row r="107" spans="1:10" x14ac:dyDescent="0.3">
      <c r="A107">
        <f t="shared" si="1"/>
        <v>104</v>
      </c>
      <c r="B107" s="17">
        <v>44087</v>
      </c>
      <c r="C107" s="11" t="s">
        <v>710</v>
      </c>
      <c r="D107" s="18" t="s">
        <v>711</v>
      </c>
      <c r="E107" s="13" t="s">
        <v>36</v>
      </c>
      <c r="F107" s="13" t="s">
        <v>36</v>
      </c>
      <c r="G107" s="13" t="s">
        <v>372</v>
      </c>
      <c r="H107" s="13" t="s">
        <v>62</v>
      </c>
      <c r="I107" s="10" t="s">
        <v>712</v>
      </c>
    </row>
    <row r="108" spans="1:10" x14ac:dyDescent="0.3">
      <c r="A108">
        <f t="shared" si="1"/>
        <v>105</v>
      </c>
      <c r="B108" s="17">
        <v>44091</v>
      </c>
      <c r="C108" s="11" t="s">
        <v>713</v>
      </c>
      <c r="D108" s="8" t="s">
        <v>705</v>
      </c>
      <c r="E108" s="13" t="s">
        <v>36</v>
      </c>
      <c r="F108" s="13" t="s">
        <v>36</v>
      </c>
      <c r="G108" s="13" t="s">
        <v>96</v>
      </c>
      <c r="H108" s="13" t="s">
        <v>39</v>
      </c>
      <c r="I108" s="10" t="s">
        <v>714</v>
      </c>
    </row>
    <row r="109" spans="1:10" x14ac:dyDescent="0.3">
      <c r="A109">
        <f t="shared" si="1"/>
        <v>106</v>
      </c>
      <c r="B109" s="17">
        <v>44096</v>
      </c>
      <c r="C109" s="11" t="s">
        <v>715</v>
      </c>
      <c r="D109" s="8" t="s">
        <v>716</v>
      </c>
      <c r="E109" s="13" t="s">
        <v>36</v>
      </c>
      <c r="F109" s="13" t="s">
        <v>36</v>
      </c>
      <c r="G109" s="13" t="s">
        <v>96</v>
      </c>
      <c r="H109" s="13" t="s">
        <v>39</v>
      </c>
      <c r="I109" s="10" t="s">
        <v>714</v>
      </c>
    </row>
    <row r="110" spans="1:10" x14ac:dyDescent="0.3">
      <c r="A110">
        <f t="shared" si="1"/>
        <v>107</v>
      </c>
      <c r="B110" s="1">
        <v>44100</v>
      </c>
      <c r="C110" s="11" t="s">
        <v>717</v>
      </c>
      <c r="D110" s="8" t="s">
        <v>718</v>
      </c>
      <c r="E110" s="13" t="s">
        <v>36</v>
      </c>
      <c r="F110" s="13" t="s">
        <v>36</v>
      </c>
      <c r="G110" s="13" t="s">
        <v>79</v>
      </c>
      <c r="H110" s="13" t="s">
        <v>62</v>
      </c>
      <c r="I110" s="10" t="s">
        <v>719</v>
      </c>
      <c r="J110" s="21" t="s">
        <v>720</v>
      </c>
    </row>
    <row r="111" spans="1:10" x14ac:dyDescent="0.3">
      <c r="A111">
        <f t="shared" si="1"/>
        <v>108</v>
      </c>
      <c r="B111" s="1">
        <v>44105</v>
      </c>
      <c r="C111" s="11" t="s">
        <v>721</v>
      </c>
      <c r="D111" s="8" t="s">
        <v>722</v>
      </c>
      <c r="E111" s="13" t="s">
        <v>36</v>
      </c>
      <c r="F111" s="13" t="s">
        <v>36</v>
      </c>
      <c r="G111" s="13" t="s">
        <v>96</v>
      </c>
      <c r="H111" s="13" t="s">
        <v>39</v>
      </c>
      <c r="I111" s="10" t="s">
        <v>714</v>
      </c>
    </row>
    <row r="112" spans="1:10" x14ac:dyDescent="0.3">
      <c r="A112">
        <f t="shared" si="1"/>
        <v>109</v>
      </c>
      <c r="B112" s="1">
        <v>44108</v>
      </c>
      <c r="C112" s="11" t="s">
        <v>723</v>
      </c>
      <c r="D112" s="8" t="s">
        <v>630</v>
      </c>
      <c r="E112" s="13" t="s">
        <v>36</v>
      </c>
      <c r="F112" s="13" t="s">
        <v>36</v>
      </c>
      <c r="G112" s="13" t="s">
        <v>234</v>
      </c>
      <c r="H112" s="13" t="s">
        <v>62</v>
      </c>
      <c r="I112" s="10" t="s">
        <v>687</v>
      </c>
    </row>
    <row r="113" spans="1:10" x14ac:dyDescent="0.3">
      <c r="A113">
        <f t="shared" si="1"/>
        <v>110</v>
      </c>
      <c r="B113" s="1">
        <v>44111</v>
      </c>
      <c r="C113" s="11" t="s">
        <v>724</v>
      </c>
      <c r="D113" s="8" t="s">
        <v>725</v>
      </c>
      <c r="E113" s="13" t="s">
        <v>36</v>
      </c>
      <c r="F113" s="13" t="s">
        <v>36</v>
      </c>
      <c r="G113" s="13" t="s">
        <v>96</v>
      </c>
      <c r="H113" s="13" t="s">
        <v>39</v>
      </c>
      <c r="I113" s="10" t="s">
        <v>714</v>
      </c>
    </row>
    <row r="114" spans="1:10" x14ac:dyDescent="0.3">
      <c r="A114">
        <f t="shared" si="1"/>
        <v>111</v>
      </c>
      <c r="B114" s="1">
        <v>44114</v>
      </c>
      <c r="C114" s="11" t="s">
        <v>726</v>
      </c>
      <c r="D114" s="8" t="s">
        <v>727</v>
      </c>
      <c r="E114" s="13" t="s">
        <v>36</v>
      </c>
      <c r="F114" s="13" t="s">
        <v>36</v>
      </c>
      <c r="G114" s="13" t="s">
        <v>259</v>
      </c>
      <c r="H114" s="13" t="s">
        <v>39</v>
      </c>
      <c r="I114" s="10" t="s">
        <v>313</v>
      </c>
    </row>
    <row r="115" spans="1:10" x14ac:dyDescent="0.3">
      <c r="A115">
        <f t="shared" si="1"/>
        <v>112</v>
      </c>
      <c r="B115" s="1">
        <v>44115</v>
      </c>
      <c r="C115" s="11" t="s">
        <v>728</v>
      </c>
      <c r="D115" s="8" t="s">
        <v>729</v>
      </c>
      <c r="E115" s="13" t="s">
        <v>36</v>
      </c>
      <c r="F115" s="13" t="s">
        <v>36</v>
      </c>
      <c r="G115" s="13" t="s">
        <v>197</v>
      </c>
      <c r="H115" s="13" t="s">
        <v>39</v>
      </c>
      <c r="I115" s="10" t="s">
        <v>730</v>
      </c>
    </row>
    <row r="116" spans="1:10" x14ac:dyDescent="0.3">
      <c r="A116">
        <f t="shared" si="1"/>
        <v>113</v>
      </c>
      <c r="B116" s="1">
        <v>44118</v>
      </c>
      <c r="C116" s="11" t="s">
        <v>731</v>
      </c>
      <c r="D116" s="8" t="s">
        <v>732</v>
      </c>
      <c r="E116" s="13" t="s">
        <v>36</v>
      </c>
      <c r="F116" s="13" t="s">
        <v>36</v>
      </c>
      <c r="G116" s="13" t="s">
        <v>38</v>
      </c>
      <c r="H116" s="13" t="s">
        <v>39</v>
      </c>
      <c r="I116" s="10" t="s">
        <v>733</v>
      </c>
    </row>
    <row r="117" spans="1:10" x14ac:dyDescent="0.3">
      <c r="A117">
        <f t="shared" si="1"/>
        <v>114</v>
      </c>
      <c r="B117" s="1">
        <v>44122</v>
      </c>
      <c r="C117" s="11" t="s">
        <v>734</v>
      </c>
      <c r="D117" s="8" t="s">
        <v>735</v>
      </c>
      <c r="E117" s="13" t="s">
        <v>36</v>
      </c>
      <c r="F117" s="13" t="s">
        <v>36</v>
      </c>
      <c r="G117" s="13" t="s">
        <v>96</v>
      </c>
      <c r="H117" s="13" t="s">
        <v>39</v>
      </c>
      <c r="I117" s="10" t="s">
        <v>709</v>
      </c>
    </row>
    <row r="118" spans="1:10" x14ac:dyDescent="0.3">
      <c r="A118">
        <f t="shared" si="1"/>
        <v>115</v>
      </c>
      <c r="B118" s="1">
        <v>44124</v>
      </c>
      <c r="C118" s="11" t="s">
        <v>736</v>
      </c>
      <c r="D118" s="8" t="s">
        <v>737</v>
      </c>
      <c r="E118" s="13" t="s">
        <v>36</v>
      </c>
      <c r="F118" s="13" t="s">
        <v>36</v>
      </c>
      <c r="G118" s="13" t="s">
        <v>96</v>
      </c>
      <c r="H118" s="13" t="s">
        <v>39</v>
      </c>
      <c r="I118" s="10" t="s">
        <v>738</v>
      </c>
    </row>
    <row r="119" spans="1:10" x14ac:dyDescent="0.3">
      <c r="A119">
        <f t="shared" si="1"/>
        <v>116</v>
      </c>
      <c r="B119" s="1">
        <v>44127</v>
      </c>
      <c r="C119" s="11" t="s">
        <v>739</v>
      </c>
      <c r="D119" s="8" t="s">
        <v>740</v>
      </c>
      <c r="E119" s="13" t="s">
        <v>36</v>
      </c>
      <c r="F119" s="13" t="s">
        <v>36</v>
      </c>
      <c r="G119" s="13" t="s">
        <v>335</v>
      </c>
      <c r="H119" s="13" t="s">
        <v>62</v>
      </c>
      <c r="I119" s="10" t="s">
        <v>741</v>
      </c>
    </row>
    <row r="120" spans="1:10" x14ac:dyDescent="0.3">
      <c r="A120">
        <f t="shared" si="1"/>
        <v>117</v>
      </c>
      <c r="B120" s="1">
        <v>44129</v>
      </c>
      <c r="C120" s="11" t="s">
        <v>742</v>
      </c>
      <c r="D120" s="8" t="s">
        <v>743</v>
      </c>
      <c r="E120" s="13" t="s">
        <v>36</v>
      </c>
      <c r="F120" s="13" t="s">
        <v>36</v>
      </c>
      <c r="G120" s="13" t="s">
        <v>347</v>
      </c>
      <c r="H120" s="13" t="s">
        <v>39</v>
      </c>
      <c r="I120" s="10" t="s">
        <v>744</v>
      </c>
    </row>
    <row r="121" spans="1:10" x14ac:dyDescent="0.3">
      <c r="A121">
        <f t="shared" si="1"/>
        <v>118</v>
      </c>
      <c r="B121" s="1">
        <v>44143</v>
      </c>
      <c r="C121" s="1" t="s">
        <v>745</v>
      </c>
      <c r="D121" s="8" t="s">
        <v>746</v>
      </c>
      <c r="E121" s="13" t="s">
        <v>36</v>
      </c>
      <c r="F121" s="13" t="s">
        <v>36</v>
      </c>
      <c r="G121" s="13" t="s">
        <v>75</v>
      </c>
      <c r="H121" s="13" t="s">
        <v>62</v>
      </c>
      <c r="I121" s="10" t="s">
        <v>747</v>
      </c>
      <c r="J121" s="21" t="s">
        <v>748</v>
      </c>
    </row>
    <row r="122" spans="1:10" x14ac:dyDescent="0.3">
      <c r="A122">
        <f t="shared" si="1"/>
        <v>119</v>
      </c>
      <c r="B122" s="1">
        <v>44147</v>
      </c>
      <c r="C122" s="11" t="s">
        <v>749</v>
      </c>
      <c r="D122" s="8" t="s">
        <v>750</v>
      </c>
      <c r="E122" s="13" t="s">
        <v>36</v>
      </c>
      <c r="F122" s="13" t="s">
        <v>36</v>
      </c>
      <c r="G122" s="13" t="s">
        <v>96</v>
      </c>
      <c r="H122" s="13" t="s">
        <v>39</v>
      </c>
      <c r="I122" s="10" t="s">
        <v>751</v>
      </c>
      <c r="J122" s="21" t="s">
        <v>752</v>
      </c>
    </row>
    <row r="123" spans="1:10" x14ac:dyDescent="0.3">
      <c r="A123">
        <f t="shared" si="1"/>
        <v>120</v>
      </c>
      <c r="B123" s="1">
        <v>44149</v>
      </c>
      <c r="C123" s="11" t="s">
        <v>753</v>
      </c>
      <c r="D123" s="8" t="s">
        <v>754</v>
      </c>
      <c r="E123" s="13" t="s">
        <v>36</v>
      </c>
      <c r="F123" s="13" t="s">
        <v>36</v>
      </c>
      <c r="G123" s="13" t="s">
        <v>61</v>
      </c>
      <c r="H123" s="13" t="s">
        <v>62</v>
      </c>
      <c r="I123" s="10" t="s">
        <v>755</v>
      </c>
    </row>
    <row r="124" spans="1:10" x14ac:dyDescent="0.3">
      <c r="A124">
        <f t="shared" si="1"/>
        <v>121</v>
      </c>
      <c r="B124" s="1">
        <v>44152</v>
      </c>
      <c r="C124" s="11" t="s">
        <v>756</v>
      </c>
      <c r="D124" s="8" t="s">
        <v>757</v>
      </c>
      <c r="E124" s="13" t="s">
        <v>36</v>
      </c>
      <c r="F124" s="13" t="s">
        <v>36</v>
      </c>
      <c r="G124" s="13" t="s">
        <v>96</v>
      </c>
      <c r="H124" s="13" t="s">
        <v>39</v>
      </c>
      <c r="I124" s="10" t="s">
        <v>751</v>
      </c>
    </row>
    <row r="125" spans="1:10" x14ac:dyDescent="0.3">
      <c r="A125">
        <f t="shared" si="1"/>
        <v>122</v>
      </c>
      <c r="B125" s="1">
        <v>44161</v>
      </c>
      <c r="C125" s="11" t="s">
        <v>758</v>
      </c>
      <c r="D125" s="8" t="s">
        <v>759</v>
      </c>
      <c r="E125" s="13" t="s">
        <v>36</v>
      </c>
      <c r="F125" s="13" t="s">
        <v>36</v>
      </c>
      <c r="G125" s="13" t="s">
        <v>96</v>
      </c>
      <c r="H125" s="13" t="s">
        <v>39</v>
      </c>
      <c r="I125" s="10" t="s">
        <v>751</v>
      </c>
    </row>
    <row r="126" spans="1:10" x14ac:dyDescent="0.3">
      <c r="A126">
        <f t="shared" si="1"/>
        <v>123</v>
      </c>
      <c r="B126" s="1">
        <v>44163</v>
      </c>
      <c r="C126" s="11" t="s">
        <v>760</v>
      </c>
      <c r="D126" s="8" t="s">
        <v>761</v>
      </c>
      <c r="E126" s="13" t="s">
        <v>36</v>
      </c>
      <c r="F126" s="13" t="s">
        <v>36</v>
      </c>
      <c r="G126" s="13" t="s">
        <v>61</v>
      </c>
      <c r="H126" s="13" t="s">
        <v>62</v>
      </c>
      <c r="I126" s="10" t="s">
        <v>755</v>
      </c>
    </row>
    <row r="127" spans="1:10" x14ac:dyDescent="0.3">
      <c r="A127">
        <f t="shared" si="1"/>
        <v>124</v>
      </c>
      <c r="B127" s="1">
        <v>44164</v>
      </c>
      <c r="C127" s="11" t="s">
        <v>762</v>
      </c>
      <c r="D127" s="8" t="s">
        <v>763</v>
      </c>
      <c r="E127" s="13" t="s">
        <v>36</v>
      </c>
      <c r="F127" s="13" t="s">
        <v>36</v>
      </c>
      <c r="G127" s="13" t="s">
        <v>96</v>
      </c>
      <c r="H127" s="13" t="s">
        <v>39</v>
      </c>
      <c r="I127" s="10" t="s">
        <v>764</v>
      </c>
      <c r="J127" s="21" t="s">
        <v>765</v>
      </c>
    </row>
    <row r="128" spans="1:10" x14ac:dyDescent="0.3">
      <c r="A128">
        <f t="shared" si="1"/>
        <v>125</v>
      </c>
      <c r="B128" s="1">
        <v>44170</v>
      </c>
      <c r="C128" s="11" t="s">
        <v>766</v>
      </c>
      <c r="D128" s="8" t="s">
        <v>767</v>
      </c>
      <c r="E128" s="13" t="s">
        <v>36</v>
      </c>
      <c r="F128" s="13" t="s">
        <v>36</v>
      </c>
      <c r="G128" s="13" t="s">
        <v>61</v>
      </c>
      <c r="H128" s="13" t="s">
        <v>62</v>
      </c>
      <c r="I128" s="10" t="s">
        <v>755</v>
      </c>
    </row>
    <row r="129" spans="1:10" x14ac:dyDescent="0.3">
      <c r="A129">
        <f t="shared" si="1"/>
        <v>126</v>
      </c>
      <c r="B129" s="1">
        <v>44173</v>
      </c>
      <c r="C129" s="11" t="s">
        <v>768</v>
      </c>
      <c r="D129" s="8" t="s">
        <v>769</v>
      </c>
      <c r="E129" s="13" t="s">
        <v>36</v>
      </c>
      <c r="F129" s="13" t="s">
        <v>36</v>
      </c>
      <c r="G129" s="13" t="s">
        <v>96</v>
      </c>
      <c r="H129" s="13" t="s">
        <v>39</v>
      </c>
      <c r="I129" s="10" t="s">
        <v>764</v>
      </c>
    </row>
    <row r="130" spans="1:10" x14ac:dyDescent="0.3">
      <c r="A130">
        <f t="shared" si="1"/>
        <v>127</v>
      </c>
      <c r="B130" s="1">
        <v>44178</v>
      </c>
      <c r="C130" s="11" t="s">
        <v>770</v>
      </c>
      <c r="D130" s="8" t="s">
        <v>771</v>
      </c>
      <c r="E130" s="13" t="s">
        <v>36</v>
      </c>
      <c r="F130" s="13" t="s">
        <v>36</v>
      </c>
      <c r="G130" s="13" t="s">
        <v>96</v>
      </c>
      <c r="H130" s="13" t="s">
        <v>39</v>
      </c>
      <c r="I130" s="10" t="s">
        <v>709</v>
      </c>
    </row>
    <row r="131" spans="1:10" x14ac:dyDescent="0.3">
      <c r="A131">
        <f t="shared" si="1"/>
        <v>128</v>
      </c>
      <c r="B131" s="1">
        <v>44180</v>
      </c>
      <c r="C131" s="11" t="s">
        <v>772</v>
      </c>
      <c r="D131" s="8" t="s">
        <v>773</v>
      </c>
      <c r="E131" s="13" t="s">
        <v>36</v>
      </c>
      <c r="F131" s="13" t="s">
        <v>36</v>
      </c>
      <c r="G131" s="13" t="s">
        <v>96</v>
      </c>
      <c r="H131" s="13" t="s">
        <v>39</v>
      </c>
      <c r="I131" s="10" t="s">
        <v>774</v>
      </c>
      <c r="J131" s="21" t="s">
        <v>775</v>
      </c>
    </row>
    <row r="132" spans="1:10" x14ac:dyDescent="0.3">
      <c r="A132">
        <f t="shared" si="1"/>
        <v>129</v>
      </c>
      <c r="B132" s="1">
        <v>44185</v>
      </c>
      <c r="C132" s="11" t="s">
        <v>776</v>
      </c>
      <c r="D132" s="8" t="s">
        <v>777</v>
      </c>
      <c r="E132" s="13" t="s">
        <v>36</v>
      </c>
      <c r="F132" s="13" t="s">
        <v>36</v>
      </c>
      <c r="G132" s="13" t="s">
        <v>96</v>
      </c>
      <c r="H132" s="13" t="s">
        <v>39</v>
      </c>
      <c r="I132" s="10" t="s">
        <v>774</v>
      </c>
      <c r="J132" s="21" t="s">
        <v>778</v>
      </c>
    </row>
    <row r="133" spans="1:10" x14ac:dyDescent="0.3">
      <c r="A133">
        <f t="shared" ref="A133:A196" si="2">+A132+1</f>
        <v>130</v>
      </c>
      <c r="B133" s="1">
        <v>44195</v>
      </c>
      <c r="C133" s="11" t="s">
        <v>779</v>
      </c>
      <c r="D133" s="8" t="s">
        <v>780</v>
      </c>
      <c r="E133" s="13" t="s">
        <v>36</v>
      </c>
      <c r="F133" s="13" t="s">
        <v>36</v>
      </c>
      <c r="G133" s="13" t="s">
        <v>38</v>
      </c>
      <c r="H133" s="13" t="s">
        <v>39</v>
      </c>
      <c r="I133" s="10" t="s">
        <v>781</v>
      </c>
    </row>
    <row r="134" spans="1:10" x14ac:dyDescent="0.3">
      <c r="A134">
        <f t="shared" si="2"/>
        <v>131</v>
      </c>
      <c r="B134" s="1">
        <v>44196</v>
      </c>
      <c r="C134" s="11" t="s">
        <v>782</v>
      </c>
      <c r="D134" s="25" t="s">
        <v>783</v>
      </c>
      <c r="E134" s="13" t="s">
        <v>36</v>
      </c>
      <c r="F134" s="13" t="s">
        <v>36</v>
      </c>
      <c r="G134" s="13" t="s">
        <v>96</v>
      </c>
      <c r="H134" s="13" t="s">
        <v>39</v>
      </c>
      <c r="I134" s="10" t="s">
        <v>784</v>
      </c>
      <c r="J134" s="21" t="s">
        <v>785</v>
      </c>
    </row>
    <row r="135" spans="1:10" x14ac:dyDescent="0.3">
      <c r="A135">
        <f t="shared" si="2"/>
        <v>132</v>
      </c>
      <c r="B135" s="1">
        <v>44276</v>
      </c>
      <c r="C135" s="11" t="s">
        <v>786</v>
      </c>
      <c r="D135" s="8" t="s">
        <v>787</v>
      </c>
      <c r="E135" s="13" t="s">
        <v>36</v>
      </c>
      <c r="F135" s="13" t="s">
        <v>36</v>
      </c>
      <c r="G135" s="13" t="s">
        <v>312</v>
      </c>
      <c r="H135" s="13" t="s">
        <v>39</v>
      </c>
      <c r="I135" s="10" t="s">
        <v>788</v>
      </c>
    </row>
    <row r="136" spans="1:10" x14ac:dyDescent="0.3">
      <c r="A136">
        <f t="shared" si="2"/>
        <v>133</v>
      </c>
      <c r="B136" s="1">
        <v>44279</v>
      </c>
      <c r="C136" s="11" t="s">
        <v>731</v>
      </c>
      <c r="D136" s="8" t="s">
        <v>789</v>
      </c>
      <c r="E136" s="13" t="s">
        <v>36</v>
      </c>
      <c r="F136" s="13" t="s">
        <v>36</v>
      </c>
      <c r="G136" s="13" t="s">
        <v>38</v>
      </c>
      <c r="H136" s="13" t="s">
        <v>39</v>
      </c>
      <c r="I136" s="10" t="s">
        <v>733</v>
      </c>
    </row>
    <row r="137" spans="1:10" x14ac:dyDescent="0.3">
      <c r="A137">
        <f t="shared" si="2"/>
        <v>134</v>
      </c>
      <c r="B137" s="1">
        <v>44282</v>
      </c>
      <c r="C137" s="11" t="s">
        <v>790</v>
      </c>
      <c r="D137" s="8" t="s">
        <v>791</v>
      </c>
      <c r="E137" s="13" t="s">
        <v>36</v>
      </c>
      <c r="F137" s="13" t="s">
        <v>36</v>
      </c>
      <c r="G137" s="13" t="s">
        <v>79</v>
      </c>
      <c r="H137" s="13" t="s">
        <v>62</v>
      </c>
      <c r="I137" s="10" t="s">
        <v>792</v>
      </c>
    </row>
    <row r="138" spans="1:10" x14ac:dyDescent="0.3">
      <c r="A138">
        <f t="shared" si="2"/>
        <v>135</v>
      </c>
      <c r="B138" s="1">
        <v>44286</v>
      </c>
      <c r="C138" s="11" t="s">
        <v>731</v>
      </c>
      <c r="D138" s="8" t="s">
        <v>793</v>
      </c>
      <c r="E138" s="13" t="s">
        <v>36</v>
      </c>
      <c r="F138" s="13" t="s">
        <v>36</v>
      </c>
      <c r="G138" s="13" t="s">
        <v>38</v>
      </c>
      <c r="H138" s="13" t="s">
        <v>39</v>
      </c>
      <c r="I138" s="10" t="s">
        <v>733</v>
      </c>
      <c r="J138" s="21" t="s">
        <v>794</v>
      </c>
    </row>
    <row r="139" spans="1:10" x14ac:dyDescent="0.3">
      <c r="A139">
        <f t="shared" si="2"/>
        <v>136</v>
      </c>
      <c r="B139" s="1">
        <v>44290</v>
      </c>
      <c r="C139" s="11" t="s">
        <v>795</v>
      </c>
      <c r="D139" s="8" t="s">
        <v>796</v>
      </c>
      <c r="E139" s="13" t="s">
        <v>36</v>
      </c>
      <c r="F139" s="13" t="s">
        <v>36</v>
      </c>
      <c r="G139" s="13" t="s">
        <v>164</v>
      </c>
      <c r="H139" s="13" t="s">
        <v>39</v>
      </c>
      <c r="I139" s="26" t="s">
        <v>797</v>
      </c>
    </row>
    <row r="140" spans="1:10" x14ac:dyDescent="0.3">
      <c r="A140">
        <f t="shared" si="2"/>
        <v>137</v>
      </c>
      <c r="B140" s="1">
        <v>44299</v>
      </c>
      <c r="C140" s="11" t="s">
        <v>798</v>
      </c>
      <c r="D140" s="8" t="s">
        <v>799</v>
      </c>
      <c r="E140" s="13" t="s">
        <v>36</v>
      </c>
      <c r="F140" s="13" t="s">
        <v>36</v>
      </c>
      <c r="G140" s="13" t="s">
        <v>96</v>
      </c>
      <c r="H140" s="13" t="s">
        <v>39</v>
      </c>
      <c r="I140" s="10" t="s">
        <v>784</v>
      </c>
    </row>
    <row r="141" spans="1:10" x14ac:dyDescent="0.3">
      <c r="A141">
        <f t="shared" si="2"/>
        <v>138</v>
      </c>
      <c r="B141" s="1">
        <v>44303</v>
      </c>
      <c r="C141" s="11" t="s">
        <v>800</v>
      </c>
      <c r="D141" s="8" t="s">
        <v>801</v>
      </c>
      <c r="E141" s="13" t="s">
        <v>36</v>
      </c>
      <c r="F141" s="13" t="s">
        <v>36</v>
      </c>
      <c r="G141" s="13" t="s">
        <v>91</v>
      </c>
      <c r="H141" s="13" t="s">
        <v>62</v>
      </c>
      <c r="I141" s="10" t="s">
        <v>802</v>
      </c>
    </row>
    <row r="142" spans="1:10" x14ac:dyDescent="0.3">
      <c r="A142">
        <f t="shared" si="2"/>
        <v>139</v>
      </c>
      <c r="B142" s="1">
        <v>44305</v>
      </c>
      <c r="C142" s="11" t="s">
        <v>803</v>
      </c>
      <c r="D142" s="8" t="s">
        <v>804</v>
      </c>
      <c r="E142" s="13" t="s">
        <v>36</v>
      </c>
      <c r="F142" s="13" t="s">
        <v>36</v>
      </c>
      <c r="G142" s="13" t="s">
        <v>70</v>
      </c>
      <c r="H142" s="13" t="s">
        <v>62</v>
      </c>
      <c r="I142" s="10" t="s">
        <v>805</v>
      </c>
    </row>
    <row r="143" spans="1:10" x14ac:dyDescent="0.3">
      <c r="A143">
        <f t="shared" si="2"/>
        <v>140</v>
      </c>
      <c r="B143" s="1">
        <v>44311</v>
      </c>
      <c r="C143" s="11" t="s">
        <v>806</v>
      </c>
      <c r="D143" s="8" t="s">
        <v>807</v>
      </c>
      <c r="E143" s="13" t="s">
        <v>36</v>
      </c>
      <c r="F143" s="13" t="s">
        <v>36</v>
      </c>
      <c r="G143" s="13" t="s">
        <v>259</v>
      </c>
      <c r="H143" s="13" t="s">
        <v>39</v>
      </c>
      <c r="I143" s="10" t="s">
        <v>808</v>
      </c>
    </row>
    <row r="144" spans="1:10" x14ac:dyDescent="0.3">
      <c r="A144">
        <f t="shared" si="2"/>
        <v>141</v>
      </c>
      <c r="B144" s="1">
        <v>44316</v>
      </c>
      <c r="C144" s="11" t="s">
        <v>723</v>
      </c>
      <c r="D144" s="8" t="s">
        <v>809</v>
      </c>
      <c r="E144" s="13" t="s">
        <v>36</v>
      </c>
      <c r="F144" s="13" t="s">
        <v>36</v>
      </c>
      <c r="G144" s="13" t="s">
        <v>234</v>
      </c>
      <c r="H144" s="13" t="s">
        <v>62</v>
      </c>
      <c r="I144" s="10" t="s">
        <v>810</v>
      </c>
      <c r="J144" s="21" t="s">
        <v>811</v>
      </c>
    </row>
    <row r="145" spans="1:10" x14ac:dyDescent="0.3">
      <c r="A145">
        <f t="shared" si="2"/>
        <v>142</v>
      </c>
      <c r="B145" s="1">
        <v>44324</v>
      </c>
      <c r="C145" s="11" t="s">
        <v>812</v>
      </c>
      <c r="D145" s="8" t="s">
        <v>813</v>
      </c>
      <c r="E145" s="13" t="s">
        <v>36</v>
      </c>
      <c r="F145" s="13" t="s">
        <v>36</v>
      </c>
      <c r="G145" s="13" t="s">
        <v>38</v>
      </c>
      <c r="H145" s="13" t="s">
        <v>39</v>
      </c>
      <c r="I145" s="10" t="s">
        <v>814</v>
      </c>
    </row>
    <row r="146" spans="1:10" x14ac:dyDescent="0.3">
      <c r="A146">
        <f t="shared" si="2"/>
        <v>143</v>
      </c>
      <c r="B146" s="1">
        <v>44329</v>
      </c>
      <c r="C146" s="11" t="s">
        <v>815</v>
      </c>
      <c r="D146" s="8" t="s">
        <v>816</v>
      </c>
      <c r="E146" s="13" t="s">
        <v>36</v>
      </c>
      <c r="F146" s="13" t="s">
        <v>36</v>
      </c>
      <c r="G146" s="13" t="s">
        <v>343</v>
      </c>
      <c r="H146" s="13" t="s">
        <v>39</v>
      </c>
      <c r="I146" s="10" t="s">
        <v>817</v>
      </c>
    </row>
    <row r="147" spans="1:10" x14ac:dyDescent="0.3">
      <c r="A147">
        <f t="shared" si="2"/>
        <v>144</v>
      </c>
      <c r="B147" s="1">
        <v>44339</v>
      </c>
      <c r="C147" s="11" t="s">
        <v>818</v>
      </c>
      <c r="D147" s="8" t="s">
        <v>819</v>
      </c>
      <c r="E147" s="13" t="s">
        <v>36</v>
      </c>
      <c r="F147" s="13" t="s">
        <v>36</v>
      </c>
      <c r="G147" s="13" t="s">
        <v>278</v>
      </c>
      <c r="H147" s="13" t="s">
        <v>62</v>
      </c>
      <c r="I147" s="10" t="s">
        <v>820</v>
      </c>
    </row>
    <row r="148" spans="1:10" x14ac:dyDescent="0.3">
      <c r="A148">
        <f t="shared" si="2"/>
        <v>145</v>
      </c>
      <c r="B148" s="1">
        <v>44346</v>
      </c>
      <c r="C148" s="11" t="s">
        <v>821</v>
      </c>
      <c r="D148" s="8" t="s">
        <v>560</v>
      </c>
      <c r="E148" s="13" t="s">
        <v>36</v>
      </c>
      <c r="F148" s="13" t="s">
        <v>36</v>
      </c>
      <c r="G148" s="13" t="s">
        <v>377</v>
      </c>
      <c r="H148" s="13" t="s">
        <v>39</v>
      </c>
      <c r="I148" s="10" t="s">
        <v>313</v>
      </c>
      <c r="J148" s="21" t="s">
        <v>822</v>
      </c>
    </row>
    <row r="149" spans="1:10" x14ac:dyDescent="0.3">
      <c r="A149">
        <f t="shared" si="2"/>
        <v>146</v>
      </c>
      <c r="B149" s="1">
        <v>44384</v>
      </c>
      <c r="C149" s="11" t="s">
        <v>823</v>
      </c>
      <c r="D149" s="8" t="s">
        <v>824</v>
      </c>
      <c r="E149" s="13" t="s">
        <v>36</v>
      </c>
      <c r="F149" s="13" t="s">
        <v>36</v>
      </c>
      <c r="G149" s="13" t="s">
        <v>825</v>
      </c>
      <c r="H149" s="13" t="s">
        <v>144</v>
      </c>
      <c r="I149" s="10" t="s">
        <v>826</v>
      </c>
    </row>
    <row r="150" spans="1:10" x14ac:dyDescent="0.3">
      <c r="A150">
        <f t="shared" si="2"/>
        <v>147</v>
      </c>
      <c r="B150" s="1">
        <v>44385</v>
      </c>
      <c r="C150" s="11" t="s">
        <v>827</v>
      </c>
      <c r="D150" s="8" t="s">
        <v>828</v>
      </c>
      <c r="E150" s="13" t="s">
        <v>36</v>
      </c>
      <c r="F150" s="13" t="s">
        <v>36</v>
      </c>
      <c r="G150" s="13" t="s">
        <v>829</v>
      </c>
      <c r="H150" s="13" t="s">
        <v>177</v>
      </c>
      <c r="I150" s="10" t="s">
        <v>826</v>
      </c>
    </row>
    <row r="151" spans="1:10" x14ac:dyDescent="0.3">
      <c r="A151">
        <f t="shared" si="2"/>
        <v>148</v>
      </c>
      <c r="B151" s="1">
        <v>44386</v>
      </c>
      <c r="C151" s="11" t="s">
        <v>830</v>
      </c>
      <c r="D151" s="8" t="s">
        <v>831</v>
      </c>
      <c r="E151" s="13" t="s">
        <v>36</v>
      </c>
      <c r="F151" s="13" t="s">
        <v>36</v>
      </c>
      <c r="G151" s="13" t="s">
        <v>832</v>
      </c>
      <c r="H151" s="13" t="s">
        <v>456</v>
      </c>
      <c r="I151" s="10" t="s">
        <v>826</v>
      </c>
    </row>
    <row r="152" spans="1:10" x14ac:dyDescent="0.3">
      <c r="A152">
        <f t="shared" si="2"/>
        <v>149</v>
      </c>
      <c r="B152" s="1">
        <v>44387</v>
      </c>
      <c r="C152" s="11" t="s">
        <v>833</v>
      </c>
      <c r="D152" s="8" t="s">
        <v>834</v>
      </c>
      <c r="E152" s="13" t="s">
        <v>36</v>
      </c>
      <c r="F152" s="13" t="s">
        <v>36</v>
      </c>
      <c r="G152" s="13" t="s">
        <v>180</v>
      </c>
      <c r="H152" s="13" t="s">
        <v>62</v>
      </c>
      <c r="I152" s="10" t="s">
        <v>826</v>
      </c>
    </row>
    <row r="153" spans="1:10" x14ac:dyDescent="0.3">
      <c r="A153">
        <f t="shared" si="2"/>
        <v>150</v>
      </c>
      <c r="B153" s="1">
        <v>44388</v>
      </c>
      <c r="C153" s="11" t="s">
        <v>835</v>
      </c>
      <c r="D153" s="8" t="s">
        <v>836</v>
      </c>
      <c r="E153" s="13" t="s">
        <v>36</v>
      </c>
      <c r="F153" s="13" t="s">
        <v>36</v>
      </c>
      <c r="G153" s="13" t="s">
        <v>364</v>
      </c>
      <c r="H153" s="13" t="s">
        <v>39</v>
      </c>
      <c r="I153" s="10" t="s">
        <v>826</v>
      </c>
    </row>
    <row r="154" spans="1:10" x14ac:dyDescent="0.3">
      <c r="A154">
        <f t="shared" si="2"/>
        <v>151</v>
      </c>
      <c r="B154" s="1">
        <v>44394</v>
      </c>
      <c r="C154" s="11" t="s">
        <v>837</v>
      </c>
      <c r="D154" s="8" t="s">
        <v>838</v>
      </c>
      <c r="E154" s="13" t="s">
        <v>36</v>
      </c>
      <c r="F154" s="13" t="s">
        <v>36</v>
      </c>
      <c r="G154" s="13" t="s">
        <v>219</v>
      </c>
      <c r="H154" s="13" t="s">
        <v>39</v>
      </c>
      <c r="I154" s="10" t="s">
        <v>839</v>
      </c>
    </row>
    <row r="155" spans="1:10" x14ac:dyDescent="0.3">
      <c r="A155">
        <f t="shared" si="2"/>
        <v>152</v>
      </c>
      <c r="B155" s="1">
        <v>44400</v>
      </c>
      <c r="C155" s="11" t="s">
        <v>840</v>
      </c>
      <c r="D155" s="8" t="s">
        <v>841</v>
      </c>
      <c r="E155" s="13" t="s">
        <v>36</v>
      </c>
      <c r="F155" s="13" t="s">
        <v>36</v>
      </c>
      <c r="G155" s="13" t="s">
        <v>237</v>
      </c>
      <c r="H155" s="13" t="s">
        <v>39</v>
      </c>
      <c r="I155" s="10" t="s">
        <v>842</v>
      </c>
    </row>
    <row r="156" spans="1:10" x14ac:dyDescent="0.3">
      <c r="A156">
        <f t="shared" si="2"/>
        <v>153</v>
      </c>
      <c r="B156" s="1">
        <v>44413</v>
      </c>
      <c r="C156" s="11" t="s">
        <v>843</v>
      </c>
      <c r="D156" s="8" t="s">
        <v>844</v>
      </c>
      <c r="E156" s="13" t="s">
        <v>36</v>
      </c>
      <c r="F156" s="13" t="s">
        <v>36</v>
      </c>
      <c r="G156" s="13" t="s">
        <v>75</v>
      </c>
      <c r="H156" s="13" t="s">
        <v>62</v>
      </c>
      <c r="I156" s="10" t="s">
        <v>845</v>
      </c>
    </row>
    <row r="157" spans="1:10" x14ac:dyDescent="0.3">
      <c r="A157">
        <f t="shared" si="2"/>
        <v>154</v>
      </c>
      <c r="B157" s="1">
        <v>44418</v>
      </c>
      <c r="C157" s="11" t="s">
        <v>846</v>
      </c>
      <c r="D157" s="8" t="s">
        <v>847</v>
      </c>
      <c r="E157" s="13" t="s">
        <v>36</v>
      </c>
      <c r="F157" s="13" t="s">
        <v>36</v>
      </c>
      <c r="G157" s="13" t="s">
        <v>164</v>
      </c>
      <c r="H157" s="13" t="s">
        <v>39</v>
      </c>
      <c r="I157" s="10" t="s">
        <v>848</v>
      </c>
    </row>
    <row r="158" spans="1:10" x14ac:dyDescent="0.3">
      <c r="A158">
        <f t="shared" si="2"/>
        <v>155</v>
      </c>
      <c r="B158" s="1">
        <v>44425</v>
      </c>
      <c r="C158" s="11" t="s">
        <v>849</v>
      </c>
      <c r="D158" s="8" t="s">
        <v>850</v>
      </c>
      <c r="E158" s="13" t="s">
        <v>36</v>
      </c>
      <c r="F158" s="13" t="s">
        <v>36</v>
      </c>
      <c r="G158" s="13" t="s">
        <v>96</v>
      </c>
      <c r="H158" s="13" t="s">
        <v>39</v>
      </c>
      <c r="I158" s="10" t="s">
        <v>851</v>
      </c>
    </row>
    <row r="159" spans="1:10" x14ac:dyDescent="0.3">
      <c r="A159">
        <f t="shared" si="2"/>
        <v>156</v>
      </c>
      <c r="B159" s="1">
        <v>44429</v>
      </c>
      <c r="C159" s="11" t="s">
        <v>852</v>
      </c>
      <c r="D159" s="8" t="s">
        <v>853</v>
      </c>
      <c r="E159" s="13" t="s">
        <v>36</v>
      </c>
      <c r="F159" s="13" t="s">
        <v>36</v>
      </c>
      <c r="G159" s="13" t="s">
        <v>854</v>
      </c>
      <c r="H159" s="13" t="s">
        <v>177</v>
      </c>
      <c r="I159" s="10" t="s">
        <v>855</v>
      </c>
    </row>
    <row r="160" spans="1:10" x14ac:dyDescent="0.3">
      <c r="A160">
        <f t="shared" si="2"/>
        <v>157</v>
      </c>
      <c r="B160" s="1">
        <v>44435</v>
      </c>
      <c r="C160" s="11" t="s">
        <v>856</v>
      </c>
      <c r="D160" s="8" t="s">
        <v>857</v>
      </c>
      <c r="E160" s="13" t="s">
        <v>36</v>
      </c>
      <c r="F160" s="13" t="s">
        <v>36</v>
      </c>
      <c r="G160" s="13" t="s">
        <v>234</v>
      </c>
      <c r="H160" s="13" t="s">
        <v>62</v>
      </c>
      <c r="I160" s="10" t="s">
        <v>858</v>
      </c>
    </row>
    <row r="161" spans="1:10" x14ac:dyDescent="0.3">
      <c r="A161">
        <f t="shared" si="2"/>
        <v>158</v>
      </c>
      <c r="B161" s="1">
        <v>44444</v>
      </c>
      <c r="C161" s="11" t="s">
        <v>59</v>
      </c>
      <c r="D161" s="8" t="s">
        <v>859</v>
      </c>
      <c r="E161" s="13" t="s">
        <v>36</v>
      </c>
      <c r="F161" s="13" t="s">
        <v>36</v>
      </c>
      <c r="G161" s="13" t="s">
        <v>61</v>
      </c>
      <c r="H161" s="13" t="s">
        <v>62</v>
      </c>
      <c r="I161" s="10" t="s">
        <v>860</v>
      </c>
      <c r="J161" s="21" t="s">
        <v>861</v>
      </c>
    </row>
    <row r="162" spans="1:10" x14ac:dyDescent="0.3">
      <c r="A162">
        <f t="shared" si="2"/>
        <v>159</v>
      </c>
      <c r="B162" s="1">
        <v>44450</v>
      </c>
      <c r="C162" s="11" t="s">
        <v>862</v>
      </c>
      <c r="D162" s="8" t="s">
        <v>863</v>
      </c>
      <c r="E162" s="13" t="s">
        <v>36</v>
      </c>
      <c r="F162" s="13" t="s">
        <v>36</v>
      </c>
      <c r="G162" s="13" t="s">
        <v>96</v>
      </c>
      <c r="H162" s="13" t="s">
        <v>39</v>
      </c>
      <c r="I162" s="10" t="s">
        <v>864</v>
      </c>
    </row>
    <row r="163" spans="1:10" x14ac:dyDescent="0.3">
      <c r="A163">
        <f t="shared" si="2"/>
        <v>160</v>
      </c>
      <c r="B163" s="1">
        <v>44457</v>
      </c>
      <c r="C163" s="11" t="s">
        <v>428</v>
      </c>
      <c r="D163" s="8" t="s">
        <v>732</v>
      </c>
      <c r="E163" s="13" t="s">
        <v>36</v>
      </c>
      <c r="F163" s="13" t="s">
        <v>36</v>
      </c>
      <c r="G163" s="13" t="s">
        <v>429</v>
      </c>
      <c r="H163" s="13" t="s">
        <v>144</v>
      </c>
      <c r="I163" s="10" t="s">
        <v>865</v>
      </c>
    </row>
    <row r="164" spans="1:10" x14ac:dyDescent="0.3">
      <c r="A164">
        <f t="shared" si="2"/>
        <v>161</v>
      </c>
      <c r="B164" s="1">
        <v>44458</v>
      </c>
      <c r="C164" s="11" t="s">
        <v>866</v>
      </c>
      <c r="D164" s="8" t="s">
        <v>867</v>
      </c>
      <c r="E164" s="13" t="s">
        <v>36</v>
      </c>
      <c r="F164" s="13" t="s">
        <v>36</v>
      </c>
      <c r="G164" s="13" t="s">
        <v>868</v>
      </c>
      <c r="H164" s="13" t="s">
        <v>144</v>
      </c>
      <c r="I164" s="10" t="s">
        <v>869</v>
      </c>
    </row>
    <row r="165" spans="1:10" x14ac:dyDescent="0.3">
      <c r="A165">
        <f t="shared" si="2"/>
        <v>162</v>
      </c>
      <c r="B165" s="1">
        <v>44461</v>
      </c>
      <c r="C165" s="11" t="s">
        <v>870</v>
      </c>
      <c r="D165" s="8" t="s">
        <v>871</v>
      </c>
      <c r="E165" s="13" t="s">
        <v>36</v>
      </c>
      <c r="F165" s="13" t="s">
        <v>36</v>
      </c>
      <c r="G165" s="13" t="s">
        <v>75</v>
      </c>
      <c r="H165" s="13" t="s">
        <v>62</v>
      </c>
      <c r="I165" s="10" t="s">
        <v>872</v>
      </c>
    </row>
    <row r="166" spans="1:10" x14ac:dyDescent="0.3">
      <c r="A166">
        <f t="shared" si="2"/>
        <v>163</v>
      </c>
      <c r="B166" s="1">
        <v>44472</v>
      </c>
      <c r="C166" s="11" t="s">
        <v>873</v>
      </c>
      <c r="D166" s="8" t="s">
        <v>874</v>
      </c>
      <c r="E166" s="13" t="s">
        <v>36</v>
      </c>
      <c r="F166" s="13" t="s">
        <v>36</v>
      </c>
      <c r="G166" s="13" t="s">
        <v>70</v>
      </c>
      <c r="H166" s="13" t="s">
        <v>62</v>
      </c>
      <c r="I166" s="10" t="s">
        <v>875</v>
      </c>
    </row>
    <row r="167" spans="1:10" x14ac:dyDescent="0.3">
      <c r="A167">
        <f t="shared" si="2"/>
        <v>164</v>
      </c>
      <c r="B167" s="1">
        <v>44478</v>
      </c>
      <c r="C167" s="11" t="s">
        <v>846</v>
      </c>
      <c r="D167" s="8" t="s">
        <v>876</v>
      </c>
      <c r="E167" s="13" t="s">
        <v>36</v>
      </c>
      <c r="F167" s="13" t="s">
        <v>36</v>
      </c>
      <c r="G167" s="13" t="s">
        <v>127</v>
      </c>
      <c r="H167" s="13" t="s">
        <v>62</v>
      </c>
      <c r="I167" s="26" t="s">
        <v>877</v>
      </c>
      <c r="J167" s="21" t="s">
        <v>878</v>
      </c>
    </row>
    <row r="168" spans="1:10" x14ac:dyDescent="0.3">
      <c r="A168">
        <f t="shared" si="2"/>
        <v>165</v>
      </c>
      <c r="B168" s="1">
        <v>44486</v>
      </c>
      <c r="C168" s="11" t="s">
        <v>879</v>
      </c>
      <c r="D168" s="8" t="s">
        <v>880</v>
      </c>
      <c r="E168" s="13" t="s">
        <v>36</v>
      </c>
      <c r="F168" s="13" t="s">
        <v>36</v>
      </c>
      <c r="G168" s="13" t="s">
        <v>152</v>
      </c>
      <c r="H168" s="13" t="s">
        <v>39</v>
      </c>
      <c r="I168" s="26" t="s">
        <v>881</v>
      </c>
    </row>
    <row r="169" spans="1:10" x14ac:dyDescent="0.3">
      <c r="A169">
        <f t="shared" si="2"/>
        <v>166</v>
      </c>
      <c r="B169" s="1">
        <v>44488</v>
      </c>
      <c r="C169" s="11" t="s">
        <v>882</v>
      </c>
      <c r="D169" s="8" t="s">
        <v>883</v>
      </c>
      <c r="E169" s="13" t="s">
        <v>36</v>
      </c>
      <c r="F169" s="13" t="s">
        <v>36</v>
      </c>
      <c r="G169" s="13" t="s">
        <v>70</v>
      </c>
      <c r="H169" s="13" t="s">
        <v>62</v>
      </c>
      <c r="I169" s="26" t="s">
        <v>884</v>
      </c>
    </row>
    <row r="170" spans="1:10" x14ac:dyDescent="0.3">
      <c r="A170">
        <f t="shared" si="2"/>
        <v>167</v>
      </c>
      <c r="B170" s="1">
        <v>44493</v>
      </c>
      <c r="C170" s="11" t="s">
        <v>885</v>
      </c>
      <c r="D170" s="8" t="s">
        <v>886</v>
      </c>
      <c r="E170" s="13" t="s">
        <v>36</v>
      </c>
      <c r="F170" s="13" t="s">
        <v>36</v>
      </c>
      <c r="G170" s="13" t="s">
        <v>377</v>
      </c>
      <c r="H170" s="13" t="s">
        <v>39</v>
      </c>
      <c r="I170" s="26" t="s">
        <v>313</v>
      </c>
    </row>
    <row r="171" spans="1:10" x14ac:dyDescent="0.3">
      <c r="A171">
        <f t="shared" si="2"/>
        <v>168</v>
      </c>
      <c r="B171" s="1">
        <v>44498</v>
      </c>
      <c r="C171" s="11" t="s">
        <v>887</v>
      </c>
      <c r="D171" s="8" t="s">
        <v>888</v>
      </c>
      <c r="E171" s="13" t="s">
        <v>36</v>
      </c>
      <c r="F171" s="13" t="s">
        <v>36</v>
      </c>
      <c r="G171" s="13" t="s">
        <v>889</v>
      </c>
      <c r="H171" s="13" t="s">
        <v>177</v>
      </c>
      <c r="I171" s="10" t="s">
        <v>890</v>
      </c>
    </row>
    <row r="172" spans="1:10" x14ac:dyDescent="0.3">
      <c r="A172">
        <f t="shared" si="2"/>
        <v>169</v>
      </c>
      <c r="B172" s="1">
        <v>44499</v>
      </c>
      <c r="C172" s="11" t="s">
        <v>891</v>
      </c>
      <c r="D172" s="8" t="s">
        <v>892</v>
      </c>
      <c r="E172" s="13" t="s">
        <v>36</v>
      </c>
      <c r="F172" s="13" t="s">
        <v>36</v>
      </c>
      <c r="G172" s="13" t="s">
        <v>893</v>
      </c>
      <c r="H172" s="13" t="s">
        <v>177</v>
      </c>
      <c r="I172" s="10" t="s">
        <v>890</v>
      </c>
    </row>
    <row r="173" spans="1:10" x14ac:dyDescent="0.3">
      <c r="A173">
        <f t="shared" si="2"/>
        <v>170</v>
      </c>
      <c r="B173" s="1">
        <v>44500</v>
      </c>
      <c r="C173" s="11" t="s">
        <v>894</v>
      </c>
      <c r="D173" s="8" t="s">
        <v>895</v>
      </c>
      <c r="E173" s="13" t="s">
        <v>36</v>
      </c>
      <c r="F173" s="13" t="s">
        <v>36</v>
      </c>
      <c r="G173" s="13" t="s">
        <v>896</v>
      </c>
      <c r="H173" s="13" t="s">
        <v>177</v>
      </c>
      <c r="I173" s="10" t="s">
        <v>890</v>
      </c>
    </row>
    <row r="174" spans="1:10" x14ac:dyDescent="0.3">
      <c r="A174">
        <f t="shared" si="2"/>
        <v>171</v>
      </c>
      <c r="B174" s="1">
        <v>44507</v>
      </c>
      <c r="C174" s="11" t="s">
        <v>439</v>
      </c>
      <c r="D174" s="8" t="s">
        <v>897</v>
      </c>
      <c r="E174" s="13" t="s">
        <v>36</v>
      </c>
      <c r="F174" s="13" t="s">
        <v>36</v>
      </c>
      <c r="G174" s="13" t="s">
        <v>219</v>
      </c>
      <c r="H174" s="13" t="s">
        <v>39</v>
      </c>
      <c r="I174" s="10" t="s">
        <v>898</v>
      </c>
    </row>
    <row r="175" spans="1:10" x14ac:dyDescent="0.3">
      <c r="A175">
        <f t="shared" si="2"/>
        <v>172</v>
      </c>
      <c r="B175" s="1">
        <v>44520</v>
      </c>
      <c r="C175" s="11" t="s">
        <v>899</v>
      </c>
      <c r="D175" s="8" t="s">
        <v>900</v>
      </c>
      <c r="E175" s="13" t="s">
        <v>36</v>
      </c>
      <c r="F175" s="13" t="s">
        <v>36</v>
      </c>
      <c r="G175" s="13" t="s">
        <v>96</v>
      </c>
      <c r="H175" s="13" t="s">
        <v>39</v>
      </c>
      <c r="I175" s="10" t="s">
        <v>901</v>
      </c>
      <c r="J175" s="21" t="s">
        <v>902</v>
      </c>
    </row>
    <row r="176" spans="1:10" x14ac:dyDescent="0.3">
      <c r="A176">
        <f t="shared" si="2"/>
        <v>173</v>
      </c>
      <c r="B176" s="1">
        <v>44524</v>
      </c>
      <c r="C176" s="11" t="s">
        <v>903</v>
      </c>
      <c r="D176" s="8" t="s">
        <v>904</v>
      </c>
      <c r="E176" s="13" t="s">
        <v>36</v>
      </c>
      <c r="F176" s="13" t="s">
        <v>36</v>
      </c>
      <c r="G176" s="13" t="s">
        <v>75</v>
      </c>
      <c r="H176" s="13" t="s">
        <v>62</v>
      </c>
      <c r="I176" s="10" t="s">
        <v>872</v>
      </c>
    </row>
    <row r="177" spans="1:10" x14ac:dyDescent="0.3">
      <c r="A177">
        <f t="shared" si="2"/>
        <v>174</v>
      </c>
      <c r="B177" s="1">
        <v>44527</v>
      </c>
      <c r="C177" s="11" t="s">
        <v>905</v>
      </c>
      <c r="D177" s="8" t="s">
        <v>906</v>
      </c>
      <c r="E177" s="13" t="s">
        <v>36</v>
      </c>
      <c r="F177" s="13" t="s">
        <v>36</v>
      </c>
      <c r="G177" s="13" t="s">
        <v>75</v>
      </c>
      <c r="H177" s="13" t="s">
        <v>62</v>
      </c>
      <c r="I177" s="10" t="s">
        <v>907</v>
      </c>
    </row>
    <row r="178" spans="1:10" x14ac:dyDescent="0.3">
      <c r="A178">
        <f t="shared" si="2"/>
        <v>175</v>
      </c>
      <c r="B178" s="1">
        <v>44528</v>
      </c>
      <c r="C178" s="11" t="s">
        <v>908</v>
      </c>
      <c r="D178" s="8" t="s">
        <v>909</v>
      </c>
      <c r="E178" s="13" t="s">
        <v>36</v>
      </c>
      <c r="F178" s="13" t="s">
        <v>36</v>
      </c>
      <c r="G178" s="13" t="s">
        <v>267</v>
      </c>
      <c r="H178" s="13" t="s">
        <v>39</v>
      </c>
      <c r="I178" s="10" t="s">
        <v>910</v>
      </c>
    </row>
    <row r="179" spans="1:10" x14ac:dyDescent="0.3">
      <c r="A179">
        <f t="shared" si="2"/>
        <v>176</v>
      </c>
      <c r="B179" s="1">
        <v>44532</v>
      </c>
      <c r="C179" s="11" t="s">
        <v>911</v>
      </c>
      <c r="D179" s="8" t="s">
        <v>912</v>
      </c>
      <c r="E179" s="13" t="s">
        <v>36</v>
      </c>
      <c r="F179" s="13" t="s">
        <v>36</v>
      </c>
      <c r="G179" s="13" t="s">
        <v>70</v>
      </c>
      <c r="H179" s="13" t="s">
        <v>62</v>
      </c>
      <c r="I179" s="10" t="s">
        <v>913</v>
      </c>
    </row>
    <row r="180" spans="1:10" x14ac:dyDescent="0.3">
      <c r="A180">
        <f t="shared" si="2"/>
        <v>177</v>
      </c>
      <c r="B180" s="1">
        <v>44541</v>
      </c>
      <c r="C180" s="11" t="s">
        <v>914</v>
      </c>
      <c r="D180" s="8" t="s">
        <v>915</v>
      </c>
      <c r="E180" s="13" t="s">
        <v>36</v>
      </c>
      <c r="F180" s="13" t="s">
        <v>36</v>
      </c>
      <c r="G180" s="13" t="s">
        <v>96</v>
      </c>
      <c r="H180" s="13" t="s">
        <v>39</v>
      </c>
      <c r="I180" s="28" t="s">
        <v>916</v>
      </c>
    </row>
    <row r="181" spans="1:10" x14ac:dyDescent="0.3">
      <c r="A181">
        <f t="shared" si="2"/>
        <v>178</v>
      </c>
      <c r="B181" s="1">
        <v>44542</v>
      </c>
      <c r="C181" s="11" t="s">
        <v>917</v>
      </c>
      <c r="D181" s="8" t="s">
        <v>918</v>
      </c>
      <c r="E181" s="13" t="s">
        <v>36</v>
      </c>
      <c r="F181" s="13" t="s">
        <v>36</v>
      </c>
      <c r="G181" s="13" t="s">
        <v>38</v>
      </c>
      <c r="H181" s="13" t="s">
        <v>39</v>
      </c>
      <c r="I181" s="28" t="s">
        <v>733</v>
      </c>
    </row>
    <row r="182" spans="1:10" x14ac:dyDescent="0.3">
      <c r="A182">
        <f t="shared" si="2"/>
        <v>179</v>
      </c>
      <c r="B182" s="1">
        <v>44544</v>
      </c>
      <c r="C182" s="11" t="s">
        <v>919</v>
      </c>
      <c r="D182" s="8" t="s">
        <v>920</v>
      </c>
      <c r="E182" s="13" t="s">
        <v>36</v>
      </c>
      <c r="F182" s="13" t="s">
        <v>36</v>
      </c>
      <c r="G182" s="13" t="s">
        <v>96</v>
      </c>
      <c r="H182" s="13" t="s">
        <v>39</v>
      </c>
      <c r="I182" s="10" t="s">
        <v>916</v>
      </c>
    </row>
    <row r="183" spans="1:10" x14ac:dyDescent="0.3">
      <c r="A183">
        <f t="shared" si="2"/>
        <v>180</v>
      </c>
      <c r="B183" s="1">
        <v>44553</v>
      </c>
      <c r="C183" s="11" t="s">
        <v>921</v>
      </c>
      <c r="D183" s="8" t="s">
        <v>922</v>
      </c>
      <c r="E183" s="13" t="s">
        <v>36</v>
      </c>
      <c r="F183" s="13" t="s">
        <v>36</v>
      </c>
      <c r="G183" s="13" t="s">
        <v>96</v>
      </c>
      <c r="H183" s="13" t="s">
        <v>39</v>
      </c>
      <c r="I183" s="10" t="s">
        <v>923</v>
      </c>
    </row>
    <row r="184" spans="1:10" x14ac:dyDescent="0.3">
      <c r="A184">
        <f t="shared" si="2"/>
        <v>181</v>
      </c>
      <c r="B184" s="1">
        <v>44556</v>
      </c>
      <c r="C184" s="11" t="s">
        <v>723</v>
      </c>
      <c r="D184" s="8" t="s">
        <v>924</v>
      </c>
      <c r="E184" s="13" t="s">
        <v>36</v>
      </c>
      <c r="F184" s="13" t="s">
        <v>36</v>
      </c>
      <c r="G184" s="13" t="s">
        <v>234</v>
      </c>
      <c r="H184" s="13" t="s">
        <v>62</v>
      </c>
      <c r="I184" s="10" t="s">
        <v>542</v>
      </c>
    </row>
    <row r="185" spans="1:10" x14ac:dyDescent="0.3">
      <c r="A185">
        <f t="shared" si="2"/>
        <v>182</v>
      </c>
      <c r="B185" s="1">
        <v>44558</v>
      </c>
      <c r="C185" s="11" t="s">
        <v>925</v>
      </c>
      <c r="D185" s="8" t="s">
        <v>926</v>
      </c>
      <c r="E185" s="13" t="s">
        <v>36</v>
      </c>
      <c r="F185" s="13" t="s">
        <v>36</v>
      </c>
      <c r="G185" s="13" t="s">
        <v>927</v>
      </c>
      <c r="H185" s="13" t="s">
        <v>39</v>
      </c>
      <c r="I185" s="10" t="s">
        <v>313</v>
      </c>
    </row>
    <row r="186" spans="1:10" x14ac:dyDescent="0.3">
      <c r="A186">
        <f t="shared" si="2"/>
        <v>183</v>
      </c>
      <c r="B186" s="1">
        <v>44559</v>
      </c>
      <c r="C186" s="11" t="s">
        <v>928</v>
      </c>
      <c r="D186" s="8" t="s">
        <v>929</v>
      </c>
      <c r="E186" s="13" t="s">
        <v>36</v>
      </c>
      <c r="F186" s="13" t="s">
        <v>36</v>
      </c>
      <c r="G186" s="13" t="s">
        <v>75</v>
      </c>
      <c r="H186" s="13" t="s">
        <v>62</v>
      </c>
      <c r="I186" s="10" t="s">
        <v>930</v>
      </c>
    </row>
    <row r="187" spans="1:10" x14ac:dyDescent="0.3">
      <c r="A187">
        <f t="shared" si="2"/>
        <v>184</v>
      </c>
      <c r="B187" s="1">
        <v>44567</v>
      </c>
      <c r="C187" s="11" t="s">
        <v>931</v>
      </c>
      <c r="D187" s="8" t="s">
        <v>932</v>
      </c>
      <c r="E187" s="13" t="s">
        <v>36</v>
      </c>
      <c r="F187" s="13" t="s">
        <v>36</v>
      </c>
      <c r="G187" s="13" t="s">
        <v>96</v>
      </c>
      <c r="H187" s="13" t="s">
        <v>39</v>
      </c>
      <c r="I187" s="10" t="s">
        <v>916</v>
      </c>
    </row>
    <row r="188" spans="1:10" x14ac:dyDescent="0.3">
      <c r="A188">
        <f t="shared" si="2"/>
        <v>185</v>
      </c>
      <c r="B188" s="1">
        <v>44569</v>
      </c>
      <c r="C188" s="11" t="s">
        <v>933</v>
      </c>
      <c r="D188" s="8" t="s">
        <v>934</v>
      </c>
      <c r="E188" s="13" t="s">
        <v>36</v>
      </c>
      <c r="F188" s="13" t="s">
        <v>36</v>
      </c>
      <c r="G188" s="13" t="s">
        <v>38</v>
      </c>
      <c r="H188" s="13" t="s">
        <v>39</v>
      </c>
      <c r="I188" s="10" t="s">
        <v>935</v>
      </c>
    </row>
    <row r="189" spans="1:10" x14ac:dyDescent="0.3">
      <c r="A189">
        <f t="shared" si="2"/>
        <v>186</v>
      </c>
      <c r="B189" s="1">
        <v>44577</v>
      </c>
      <c r="C189" s="11" t="s">
        <v>129</v>
      </c>
      <c r="D189" s="8" t="s">
        <v>588</v>
      </c>
      <c r="E189" s="13" t="s">
        <v>36</v>
      </c>
      <c r="F189" s="13" t="s">
        <v>36</v>
      </c>
      <c r="G189" s="13" t="s">
        <v>131</v>
      </c>
      <c r="H189" s="13" t="s">
        <v>456</v>
      </c>
      <c r="I189" s="10" t="s">
        <v>936</v>
      </c>
    </row>
    <row r="190" spans="1:10" x14ac:dyDescent="0.3">
      <c r="A190">
        <f t="shared" si="2"/>
        <v>187</v>
      </c>
      <c r="B190" s="1">
        <v>44583</v>
      </c>
      <c r="C190" s="11" t="s">
        <v>937</v>
      </c>
      <c r="D190" s="8" t="s">
        <v>938</v>
      </c>
      <c r="E190" s="13" t="s">
        <v>36</v>
      </c>
      <c r="F190" s="13" t="s">
        <v>36</v>
      </c>
      <c r="G190" s="13" t="s">
        <v>91</v>
      </c>
      <c r="H190" s="13" t="s">
        <v>62</v>
      </c>
      <c r="I190" s="10" t="s">
        <v>939</v>
      </c>
      <c r="J190" s="21" t="s">
        <v>940</v>
      </c>
    </row>
    <row r="191" spans="1:10" x14ac:dyDescent="0.3">
      <c r="A191">
        <f t="shared" si="2"/>
        <v>188</v>
      </c>
      <c r="B191" s="1">
        <v>44584</v>
      </c>
      <c r="C191" s="11" t="s">
        <v>941</v>
      </c>
      <c r="D191" s="8" t="s">
        <v>942</v>
      </c>
      <c r="E191" s="13" t="s">
        <v>36</v>
      </c>
      <c r="F191" s="13" t="s">
        <v>36</v>
      </c>
      <c r="G191" s="13" t="s">
        <v>234</v>
      </c>
      <c r="H191" s="13" t="s">
        <v>62</v>
      </c>
      <c r="I191" s="10" t="s">
        <v>943</v>
      </c>
    </row>
    <row r="192" spans="1:10" x14ac:dyDescent="0.3">
      <c r="A192">
        <f t="shared" si="2"/>
        <v>189</v>
      </c>
      <c r="B192" s="1">
        <v>44589</v>
      </c>
      <c r="C192" s="11" t="s">
        <v>944</v>
      </c>
      <c r="D192" s="18" t="s">
        <v>945</v>
      </c>
      <c r="E192" s="13" t="s">
        <v>36</v>
      </c>
      <c r="F192" s="13" t="s">
        <v>36</v>
      </c>
      <c r="G192" s="13" t="s">
        <v>79</v>
      </c>
      <c r="H192" s="13" t="s">
        <v>62</v>
      </c>
      <c r="I192" s="10" t="s">
        <v>946</v>
      </c>
    </row>
    <row r="193" spans="1:10" x14ac:dyDescent="0.3">
      <c r="A193">
        <f t="shared" si="2"/>
        <v>190</v>
      </c>
      <c r="B193" s="1">
        <v>44591</v>
      </c>
      <c r="C193" s="11" t="s">
        <v>947</v>
      </c>
      <c r="D193" s="8" t="s">
        <v>948</v>
      </c>
      <c r="E193" s="13" t="s">
        <v>36</v>
      </c>
      <c r="F193" s="13" t="s">
        <v>36</v>
      </c>
      <c r="G193" s="13" t="s">
        <v>158</v>
      </c>
      <c r="H193" s="13" t="s">
        <v>39</v>
      </c>
      <c r="I193" s="10" t="s">
        <v>313</v>
      </c>
    </row>
    <row r="194" spans="1:10" x14ac:dyDescent="0.3">
      <c r="A194">
        <f t="shared" si="2"/>
        <v>191</v>
      </c>
      <c r="B194" s="1">
        <v>44596</v>
      </c>
      <c r="C194" s="11" t="s">
        <v>723</v>
      </c>
      <c r="D194" s="8" t="s">
        <v>949</v>
      </c>
      <c r="E194" s="13" t="s">
        <v>36</v>
      </c>
      <c r="F194" s="13" t="s">
        <v>36</v>
      </c>
      <c r="G194" s="13" t="s">
        <v>234</v>
      </c>
      <c r="H194" s="13" t="s">
        <v>62</v>
      </c>
      <c r="I194" s="10" t="s">
        <v>950</v>
      </c>
    </row>
    <row r="195" spans="1:10" x14ac:dyDescent="0.3">
      <c r="A195">
        <f t="shared" si="2"/>
        <v>192</v>
      </c>
      <c r="B195" s="1">
        <v>44605</v>
      </c>
      <c r="C195" s="11" t="s">
        <v>951</v>
      </c>
      <c r="D195" s="8" t="s">
        <v>952</v>
      </c>
      <c r="E195" s="13" t="s">
        <v>36</v>
      </c>
      <c r="F195" s="13" t="s">
        <v>36</v>
      </c>
      <c r="G195" s="13" t="s">
        <v>398</v>
      </c>
      <c r="H195" s="13" t="s">
        <v>39</v>
      </c>
      <c r="I195" s="10" t="s">
        <v>313</v>
      </c>
    </row>
    <row r="196" spans="1:10" x14ac:dyDescent="0.3">
      <c r="A196">
        <f t="shared" si="2"/>
        <v>193</v>
      </c>
      <c r="B196" s="17">
        <v>44612</v>
      </c>
      <c r="C196" s="11" t="s">
        <v>607</v>
      </c>
      <c r="D196" s="18" t="s">
        <v>953</v>
      </c>
      <c r="E196" s="13" t="s">
        <v>36</v>
      </c>
      <c r="F196" s="13" t="s">
        <v>36</v>
      </c>
      <c r="G196" s="13" t="s">
        <v>75</v>
      </c>
      <c r="H196" s="13" t="s">
        <v>62</v>
      </c>
      <c r="I196" s="10" t="s">
        <v>954</v>
      </c>
    </row>
    <row r="197" spans="1:10" x14ac:dyDescent="0.3">
      <c r="A197">
        <f t="shared" ref="A197:A260" si="3">+A196+1</f>
        <v>194</v>
      </c>
      <c r="B197" s="1">
        <v>44614</v>
      </c>
      <c r="C197" s="11" t="s">
        <v>955</v>
      </c>
      <c r="D197" s="8" t="s">
        <v>956</v>
      </c>
      <c r="E197" s="13" t="s">
        <v>36</v>
      </c>
      <c r="F197" s="13" t="s">
        <v>36</v>
      </c>
      <c r="G197" s="13" t="s">
        <v>96</v>
      </c>
      <c r="H197" s="13" t="s">
        <v>39</v>
      </c>
      <c r="I197" s="10" t="s">
        <v>957</v>
      </c>
    </row>
    <row r="198" spans="1:10" x14ac:dyDescent="0.3">
      <c r="A198">
        <f t="shared" si="3"/>
        <v>195</v>
      </c>
      <c r="B198" s="17">
        <v>44618</v>
      </c>
      <c r="C198" s="11" t="s">
        <v>958</v>
      </c>
      <c r="D198" s="18" t="s">
        <v>959</v>
      </c>
      <c r="E198" s="19" t="s">
        <v>36</v>
      </c>
      <c r="F198" s="13" t="s">
        <v>36</v>
      </c>
      <c r="G198" s="13" t="s">
        <v>399</v>
      </c>
      <c r="H198" s="13" t="s">
        <v>177</v>
      </c>
      <c r="I198" s="10" t="s">
        <v>960</v>
      </c>
    </row>
    <row r="199" spans="1:10" x14ac:dyDescent="0.3">
      <c r="A199">
        <f t="shared" si="3"/>
        <v>196</v>
      </c>
      <c r="B199" s="17">
        <v>44619</v>
      </c>
      <c r="C199" s="11" t="s">
        <v>961</v>
      </c>
      <c r="D199" s="18" t="s">
        <v>962</v>
      </c>
      <c r="E199" s="13" t="s">
        <v>36</v>
      </c>
      <c r="F199" s="13" t="s">
        <v>36</v>
      </c>
      <c r="G199" s="13" t="s">
        <v>176</v>
      </c>
      <c r="H199" s="13" t="s">
        <v>177</v>
      </c>
      <c r="I199" s="10" t="s">
        <v>963</v>
      </c>
    </row>
    <row r="200" spans="1:10" x14ac:dyDescent="0.3">
      <c r="A200">
        <f t="shared" si="3"/>
        <v>197</v>
      </c>
      <c r="B200" s="17">
        <v>44625</v>
      </c>
      <c r="C200" s="11" t="s">
        <v>964</v>
      </c>
      <c r="D200" s="18" t="s">
        <v>965</v>
      </c>
      <c r="E200" s="13" t="s">
        <v>36</v>
      </c>
      <c r="F200" s="13" t="s">
        <v>36</v>
      </c>
      <c r="G200" s="13" t="s">
        <v>169</v>
      </c>
      <c r="H200" s="13" t="s">
        <v>39</v>
      </c>
      <c r="I200" s="10" t="s">
        <v>966</v>
      </c>
    </row>
    <row r="201" spans="1:10" x14ac:dyDescent="0.3">
      <c r="A201" s="11">
        <f t="shared" si="3"/>
        <v>198</v>
      </c>
      <c r="B201" s="17">
        <v>44626</v>
      </c>
      <c r="C201" s="11" t="s">
        <v>967</v>
      </c>
      <c r="D201" s="18" t="s">
        <v>968</v>
      </c>
      <c r="E201" s="13" t="s">
        <v>36</v>
      </c>
      <c r="F201" s="13" t="s">
        <v>36</v>
      </c>
      <c r="G201" s="13" t="s">
        <v>347</v>
      </c>
      <c r="H201" s="13" t="s">
        <v>39</v>
      </c>
      <c r="I201" s="10" t="s">
        <v>969</v>
      </c>
    </row>
    <row r="202" spans="1:10" x14ac:dyDescent="0.3">
      <c r="A202" s="11">
        <f t="shared" si="3"/>
        <v>199</v>
      </c>
      <c r="B202" s="17">
        <v>44630</v>
      </c>
      <c r="C202" s="11" t="s">
        <v>970</v>
      </c>
      <c r="D202" s="18" t="s">
        <v>971</v>
      </c>
      <c r="E202" s="13" t="s">
        <v>36</v>
      </c>
      <c r="F202" s="13" t="s">
        <v>36</v>
      </c>
      <c r="G202" s="13" t="s">
        <v>96</v>
      </c>
      <c r="H202" s="13" t="s">
        <v>39</v>
      </c>
      <c r="I202" s="10" t="s">
        <v>957</v>
      </c>
    </row>
    <row r="203" spans="1:10" x14ac:dyDescent="0.3">
      <c r="A203" s="29">
        <f t="shared" si="3"/>
        <v>200</v>
      </c>
      <c r="B203" s="30">
        <v>44633</v>
      </c>
      <c r="C203" s="31" t="s">
        <v>972</v>
      </c>
      <c r="D203" s="32" t="s">
        <v>973</v>
      </c>
      <c r="E203" s="33" t="s">
        <v>36</v>
      </c>
      <c r="F203" s="33" t="s">
        <v>36</v>
      </c>
      <c r="G203" s="33" t="s">
        <v>61</v>
      </c>
      <c r="H203" s="13" t="s">
        <v>62</v>
      </c>
      <c r="I203" s="34" t="s">
        <v>974</v>
      </c>
    </row>
    <row r="204" spans="1:10" x14ac:dyDescent="0.3">
      <c r="A204">
        <f t="shared" si="3"/>
        <v>201</v>
      </c>
      <c r="B204" s="1">
        <v>44639</v>
      </c>
      <c r="C204" s="11" t="s">
        <v>723</v>
      </c>
      <c r="D204" s="8" t="s">
        <v>975</v>
      </c>
      <c r="E204" s="13" t="s">
        <v>36</v>
      </c>
      <c r="F204" s="13" t="s">
        <v>36</v>
      </c>
      <c r="G204" s="13" t="s">
        <v>234</v>
      </c>
      <c r="H204" s="13" t="s">
        <v>62</v>
      </c>
      <c r="I204" s="10" t="s">
        <v>950</v>
      </c>
      <c r="J204" s="21" t="s">
        <v>976</v>
      </c>
    </row>
    <row r="205" spans="1:10" x14ac:dyDescent="0.3">
      <c r="A205">
        <f t="shared" si="3"/>
        <v>202</v>
      </c>
      <c r="B205" s="1">
        <v>44645</v>
      </c>
      <c r="C205" s="11" t="s">
        <v>977</v>
      </c>
      <c r="D205" s="8" t="s">
        <v>978</v>
      </c>
      <c r="E205" s="13" t="s">
        <v>36</v>
      </c>
      <c r="F205" s="13" t="s">
        <v>36</v>
      </c>
      <c r="G205" s="13" t="s">
        <v>234</v>
      </c>
      <c r="H205" s="13" t="s">
        <v>62</v>
      </c>
      <c r="I205" s="26" t="s">
        <v>979</v>
      </c>
    </row>
    <row r="206" spans="1:10" x14ac:dyDescent="0.3">
      <c r="A206">
        <f t="shared" si="3"/>
        <v>203</v>
      </c>
      <c r="B206" s="1">
        <v>44647</v>
      </c>
      <c r="C206" s="11" t="s">
        <v>980</v>
      </c>
      <c r="D206" s="8" t="s">
        <v>981</v>
      </c>
      <c r="E206" s="13" t="s">
        <v>36</v>
      </c>
      <c r="F206" s="13" t="s">
        <v>36</v>
      </c>
      <c r="G206" s="13" t="s">
        <v>139</v>
      </c>
      <c r="H206" s="13" t="s">
        <v>62</v>
      </c>
      <c r="I206" s="26" t="s">
        <v>982</v>
      </c>
    </row>
    <row r="207" spans="1:10" x14ac:dyDescent="0.3">
      <c r="A207">
        <f t="shared" si="3"/>
        <v>204</v>
      </c>
      <c r="B207" s="1">
        <v>44669</v>
      </c>
      <c r="C207" s="11" t="s">
        <v>983</v>
      </c>
      <c r="D207" s="8" t="s">
        <v>984</v>
      </c>
      <c r="E207" s="13" t="s">
        <v>36</v>
      </c>
      <c r="F207" s="13" t="s">
        <v>36</v>
      </c>
      <c r="G207" s="13" t="s">
        <v>985</v>
      </c>
      <c r="H207" s="13" t="s">
        <v>39</v>
      </c>
      <c r="I207" s="10" t="s">
        <v>986</v>
      </c>
    </row>
    <row r="208" spans="1:10" x14ac:dyDescent="0.3">
      <c r="A208">
        <f t="shared" si="3"/>
        <v>205</v>
      </c>
      <c r="B208" s="1">
        <v>44688</v>
      </c>
      <c r="C208" s="11" t="s">
        <v>987</v>
      </c>
      <c r="D208" s="8" t="s">
        <v>988</v>
      </c>
      <c r="E208" s="13" t="s">
        <v>36</v>
      </c>
      <c r="F208" s="13" t="s">
        <v>36</v>
      </c>
      <c r="G208" s="13" t="s">
        <v>96</v>
      </c>
      <c r="H208" s="13" t="s">
        <v>39</v>
      </c>
      <c r="I208" s="10" t="s">
        <v>989</v>
      </c>
    </row>
    <row r="209" spans="1:10" x14ac:dyDescent="0.3">
      <c r="A209">
        <f t="shared" si="3"/>
        <v>206</v>
      </c>
      <c r="B209" s="1">
        <v>44702</v>
      </c>
      <c r="C209" s="11" t="s">
        <v>990</v>
      </c>
      <c r="D209" s="8" t="s">
        <v>991</v>
      </c>
      <c r="E209" s="13" t="s">
        <v>36</v>
      </c>
      <c r="F209" s="13" t="s">
        <v>36</v>
      </c>
      <c r="G209" s="13" t="s">
        <v>139</v>
      </c>
      <c r="H209" s="13" t="s">
        <v>62</v>
      </c>
      <c r="I209" s="10" t="s">
        <v>992</v>
      </c>
    </row>
    <row r="210" spans="1:10" x14ac:dyDescent="0.3">
      <c r="A210">
        <f t="shared" si="3"/>
        <v>207</v>
      </c>
      <c r="B210" s="1">
        <v>44710</v>
      </c>
      <c r="C210" s="11" t="s">
        <v>993</v>
      </c>
      <c r="D210" s="8" t="s">
        <v>994</v>
      </c>
      <c r="E210" s="13" t="s">
        <v>36</v>
      </c>
      <c r="F210" s="13" t="s">
        <v>36</v>
      </c>
      <c r="G210" s="13" t="s">
        <v>347</v>
      </c>
      <c r="H210" s="13" t="s">
        <v>39</v>
      </c>
      <c r="I210" s="10" t="s">
        <v>995</v>
      </c>
    </row>
    <row r="211" spans="1:10" x14ac:dyDescent="0.3">
      <c r="A211">
        <f t="shared" si="3"/>
        <v>208</v>
      </c>
      <c r="B211" s="1">
        <v>44716</v>
      </c>
      <c r="C211" s="11" t="s">
        <v>996</v>
      </c>
      <c r="D211" s="8" t="s">
        <v>997</v>
      </c>
      <c r="E211" s="13" t="s">
        <v>42</v>
      </c>
      <c r="F211" s="13" t="s">
        <v>36</v>
      </c>
      <c r="G211" s="13" t="s">
        <v>248</v>
      </c>
      <c r="H211" s="13" t="s">
        <v>62</v>
      </c>
      <c r="I211" s="10" t="s">
        <v>998</v>
      </c>
    </row>
    <row r="212" spans="1:10" x14ac:dyDescent="0.3">
      <c r="A212">
        <f t="shared" si="3"/>
        <v>209</v>
      </c>
      <c r="B212" s="27">
        <v>44731</v>
      </c>
      <c r="C212" s="11" t="s">
        <v>607</v>
      </c>
      <c r="D212" s="8" t="s">
        <v>999</v>
      </c>
      <c r="E212" s="13" t="s">
        <v>36</v>
      </c>
      <c r="F212" s="13" t="s">
        <v>36</v>
      </c>
      <c r="G212" s="13" t="s">
        <v>75</v>
      </c>
      <c r="H212" s="13" t="s">
        <v>62</v>
      </c>
      <c r="I212" s="10" t="s">
        <v>954</v>
      </c>
      <c r="J212" s="21" t="s">
        <v>1000</v>
      </c>
    </row>
    <row r="213" spans="1:10" x14ac:dyDescent="0.3">
      <c r="A213">
        <f t="shared" si="3"/>
        <v>210</v>
      </c>
      <c r="B213" s="27">
        <v>44745</v>
      </c>
      <c r="C213" s="11" t="s">
        <v>1001</v>
      </c>
      <c r="D213" s="8" t="s">
        <v>503</v>
      </c>
      <c r="E213" s="13" t="s">
        <v>36</v>
      </c>
      <c r="F213" s="13" t="s">
        <v>36</v>
      </c>
      <c r="G213" s="13" t="s">
        <v>278</v>
      </c>
      <c r="H213" s="13" t="s">
        <v>62</v>
      </c>
      <c r="I213" s="10" t="s">
        <v>1002</v>
      </c>
    </row>
    <row r="214" spans="1:10" x14ac:dyDescent="0.3">
      <c r="A214">
        <f t="shared" si="3"/>
        <v>211</v>
      </c>
      <c r="B214" s="27">
        <v>44751</v>
      </c>
      <c r="C214" s="11" t="s">
        <v>1003</v>
      </c>
      <c r="D214" s="8" t="s">
        <v>727</v>
      </c>
      <c r="E214" s="13" t="s">
        <v>36</v>
      </c>
      <c r="F214" s="13" t="s">
        <v>36</v>
      </c>
      <c r="G214" s="13" t="s">
        <v>96</v>
      </c>
      <c r="H214" s="13" t="s">
        <v>39</v>
      </c>
      <c r="I214" s="10" t="s">
        <v>1004</v>
      </c>
      <c r="J214" s="21" t="s">
        <v>1005</v>
      </c>
    </row>
    <row r="215" spans="1:10" x14ac:dyDescent="0.3">
      <c r="A215">
        <f t="shared" si="3"/>
        <v>212</v>
      </c>
      <c r="B215" s="27">
        <v>44755</v>
      </c>
      <c r="C215" s="11" t="s">
        <v>1006</v>
      </c>
      <c r="D215" s="8" t="s">
        <v>1007</v>
      </c>
      <c r="E215" s="13" t="s">
        <v>36</v>
      </c>
      <c r="F215" s="13" t="s">
        <v>36</v>
      </c>
      <c r="G215" s="13" t="s">
        <v>1008</v>
      </c>
      <c r="H215" s="13" t="s">
        <v>144</v>
      </c>
      <c r="I215" s="10" t="s">
        <v>1009</v>
      </c>
    </row>
    <row r="216" spans="1:10" x14ac:dyDescent="0.3">
      <c r="A216">
        <f t="shared" si="3"/>
        <v>213</v>
      </c>
      <c r="B216" s="27">
        <v>44756</v>
      </c>
      <c r="C216" s="11" t="s">
        <v>1010</v>
      </c>
      <c r="D216" s="8" t="s">
        <v>1011</v>
      </c>
      <c r="E216" s="13" t="s">
        <v>36</v>
      </c>
      <c r="F216" s="13" t="s">
        <v>36</v>
      </c>
      <c r="G216" s="13" t="s">
        <v>1012</v>
      </c>
      <c r="H216" s="13" t="s">
        <v>177</v>
      </c>
      <c r="I216" s="10" t="s">
        <v>1009</v>
      </c>
      <c r="J216" s="21" t="s">
        <v>1013</v>
      </c>
    </row>
    <row r="217" spans="1:10" x14ac:dyDescent="0.3">
      <c r="A217">
        <f t="shared" si="3"/>
        <v>214</v>
      </c>
      <c r="B217" s="27">
        <v>44757</v>
      </c>
      <c r="C217" s="11" t="s">
        <v>1014</v>
      </c>
      <c r="D217" s="8" t="s">
        <v>1015</v>
      </c>
      <c r="E217" s="13" t="s">
        <v>36</v>
      </c>
      <c r="F217" s="13" t="s">
        <v>36</v>
      </c>
      <c r="G217" s="13" t="s">
        <v>1016</v>
      </c>
      <c r="H217" s="13" t="s">
        <v>456</v>
      </c>
      <c r="I217" s="10" t="s">
        <v>1009</v>
      </c>
    </row>
    <row r="218" spans="1:10" x14ac:dyDescent="0.3">
      <c r="A218">
        <f t="shared" si="3"/>
        <v>215</v>
      </c>
      <c r="B218" s="27">
        <v>44759</v>
      </c>
      <c r="C218" s="11" t="s">
        <v>1017</v>
      </c>
      <c r="D218" s="8" t="s">
        <v>1018</v>
      </c>
      <c r="E218" s="13" t="s">
        <v>36</v>
      </c>
      <c r="F218" s="13" t="s">
        <v>36</v>
      </c>
      <c r="G218" s="13" t="s">
        <v>308</v>
      </c>
      <c r="H218" s="13" t="s">
        <v>39</v>
      </c>
      <c r="I218" s="10" t="s">
        <v>1009</v>
      </c>
    </row>
    <row r="219" spans="1:10" x14ac:dyDescent="0.3">
      <c r="A219">
        <f t="shared" si="3"/>
        <v>216</v>
      </c>
      <c r="B219" s="27">
        <v>44779</v>
      </c>
      <c r="C219" s="11" t="s">
        <v>1019</v>
      </c>
      <c r="D219" s="35" t="s">
        <v>1020</v>
      </c>
      <c r="E219" s="13" t="s">
        <v>36</v>
      </c>
      <c r="F219" s="13" t="s">
        <v>36</v>
      </c>
      <c r="G219" s="13" t="s">
        <v>259</v>
      </c>
      <c r="H219" s="13" t="s">
        <v>39</v>
      </c>
      <c r="I219" s="10" t="s">
        <v>1021</v>
      </c>
      <c r="J219" s="21" t="s">
        <v>1022</v>
      </c>
    </row>
    <row r="220" spans="1:10" x14ac:dyDescent="0.3">
      <c r="A220">
        <f t="shared" si="3"/>
        <v>217</v>
      </c>
      <c r="B220" s="27">
        <v>44780</v>
      </c>
      <c r="C220" s="11" t="s">
        <v>1023</v>
      </c>
      <c r="D220" s="8" t="s">
        <v>791</v>
      </c>
      <c r="E220" s="13" t="s">
        <v>36</v>
      </c>
      <c r="F220" s="13" t="s">
        <v>36</v>
      </c>
      <c r="G220" s="13" t="s">
        <v>209</v>
      </c>
      <c r="H220" s="13" t="s">
        <v>456</v>
      </c>
      <c r="I220" s="10" t="s">
        <v>1024</v>
      </c>
    </row>
    <row r="221" spans="1:10" x14ac:dyDescent="0.3">
      <c r="A221">
        <f t="shared" si="3"/>
        <v>218</v>
      </c>
      <c r="B221" s="27">
        <v>44792</v>
      </c>
      <c r="C221" s="11" t="s">
        <v>1025</v>
      </c>
      <c r="D221" s="8" t="s">
        <v>1026</v>
      </c>
      <c r="E221" s="13" t="s">
        <v>36</v>
      </c>
      <c r="F221" s="13" t="s">
        <v>36</v>
      </c>
      <c r="G221" s="13" t="s">
        <v>101</v>
      </c>
      <c r="H221" s="13" t="s">
        <v>62</v>
      </c>
      <c r="I221" s="10" t="s">
        <v>1027</v>
      </c>
    </row>
    <row r="222" spans="1:10" x14ac:dyDescent="0.3">
      <c r="A222">
        <f t="shared" si="3"/>
        <v>219</v>
      </c>
      <c r="B222" s="27">
        <v>44793</v>
      </c>
      <c r="C222" s="11" t="s">
        <v>1028</v>
      </c>
      <c r="D222" s="8" t="s">
        <v>1029</v>
      </c>
      <c r="E222" s="13" t="s">
        <v>36</v>
      </c>
      <c r="F222" s="13" t="s">
        <v>36</v>
      </c>
      <c r="G222" s="13" t="s">
        <v>127</v>
      </c>
      <c r="H222" s="13" t="s">
        <v>62</v>
      </c>
      <c r="I222" s="10" t="s">
        <v>1030</v>
      </c>
    </row>
    <row r="223" spans="1:10" x14ac:dyDescent="0.3">
      <c r="A223">
        <f t="shared" si="3"/>
        <v>220</v>
      </c>
      <c r="B223" s="27">
        <v>44804</v>
      </c>
      <c r="C223" s="11" t="s">
        <v>1031</v>
      </c>
      <c r="D223" s="8" t="s">
        <v>1032</v>
      </c>
      <c r="E223" s="13" t="s">
        <v>1033</v>
      </c>
      <c r="F223" s="13" t="s">
        <v>36</v>
      </c>
      <c r="G223" s="13" t="s">
        <v>114</v>
      </c>
      <c r="H223" s="13" t="s">
        <v>39</v>
      </c>
      <c r="I223" s="10" t="s">
        <v>1034</v>
      </c>
    </row>
    <row r="224" spans="1:10" x14ac:dyDescent="0.3">
      <c r="A224">
        <f t="shared" si="3"/>
        <v>221</v>
      </c>
      <c r="B224" s="27">
        <v>44814</v>
      </c>
      <c r="C224" s="11" t="s">
        <v>1035</v>
      </c>
      <c r="D224" s="8" t="s">
        <v>1036</v>
      </c>
      <c r="E224" s="13" t="s">
        <v>36</v>
      </c>
      <c r="F224" s="13" t="s">
        <v>36</v>
      </c>
      <c r="G224" s="13" t="s">
        <v>158</v>
      </c>
      <c r="H224" s="13" t="s">
        <v>39</v>
      </c>
      <c r="I224" s="10" t="s">
        <v>1037</v>
      </c>
      <c r="J224" s="21" t="s">
        <v>1038</v>
      </c>
    </row>
    <row r="225" spans="1:10" x14ac:dyDescent="0.3">
      <c r="A225">
        <f t="shared" si="3"/>
        <v>222</v>
      </c>
      <c r="B225" s="27">
        <v>44820</v>
      </c>
      <c r="C225" s="11" t="s">
        <v>1039</v>
      </c>
      <c r="D225" s="8" t="s">
        <v>1040</v>
      </c>
      <c r="E225" s="13" t="s">
        <v>36</v>
      </c>
      <c r="F225" s="13" t="s">
        <v>36</v>
      </c>
      <c r="G225" s="13" t="s">
        <v>361</v>
      </c>
      <c r="H225" s="13" t="s">
        <v>456</v>
      </c>
      <c r="I225" s="10" t="s">
        <v>1041</v>
      </c>
    </row>
    <row r="226" spans="1:10" x14ac:dyDescent="0.3">
      <c r="A226">
        <f t="shared" si="3"/>
        <v>223</v>
      </c>
      <c r="B226" s="27">
        <v>44828</v>
      </c>
      <c r="C226" s="11" t="s">
        <v>1042</v>
      </c>
      <c r="D226" s="8" t="s">
        <v>1043</v>
      </c>
      <c r="E226" s="13" t="s">
        <v>36</v>
      </c>
      <c r="F226" s="13" t="s">
        <v>36</v>
      </c>
      <c r="G226" s="13" t="s">
        <v>61</v>
      </c>
      <c r="H226" s="13" t="s">
        <v>62</v>
      </c>
      <c r="I226" s="10" t="s">
        <v>1044</v>
      </c>
    </row>
    <row r="227" spans="1:10" x14ac:dyDescent="0.3">
      <c r="A227">
        <f t="shared" si="3"/>
        <v>224</v>
      </c>
      <c r="B227" s="1">
        <v>44849</v>
      </c>
      <c r="C227" s="11" t="s">
        <v>203</v>
      </c>
      <c r="D227" s="8" t="s">
        <v>1045</v>
      </c>
      <c r="E227" s="13" t="s">
        <v>36</v>
      </c>
      <c r="F227" s="13" t="s">
        <v>36</v>
      </c>
      <c r="G227" s="13" t="s">
        <v>205</v>
      </c>
      <c r="H227" s="13" t="s">
        <v>456</v>
      </c>
      <c r="I227" s="10" t="s">
        <v>1046</v>
      </c>
    </row>
    <row r="228" spans="1:10" x14ac:dyDescent="0.3">
      <c r="A228">
        <f t="shared" si="3"/>
        <v>225</v>
      </c>
      <c r="B228" s="1">
        <v>44869</v>
      </c>
      <c r="C228" s="11" t="s">
        <v>1047</v>
      </c>
      <c r="D228" s="8" t="s">
        <v>1048</v>
      </c>
      <c r="E228" s="13" t="s">
        <v>36</v>
      </c>
      <c r="F228" s="13" t="s">
        <v>36</v>
      </c>
      <c r="G228" s="8" t="s">
        <v>1049</v>
      </c>
      <c r="H228" s="13" t="s">
        <v>177</v>
      </c>
      <c r="I228" s="10" t="s">
        <v>1009</v>
      </c>
    </row>
    <row r="229" spans="1:10" x14ac:dyDescent="0.3">
      <c r="A229">
        <f t="shared" si="3"/>
        <v>226</v>
      </c>
      <c r="B229" s="1">
        <v>44870</v>
      </c>
      <c r="C229" s="11" t="s">
        <v>1050</v>
      </c>
      <c r="D229" s="8" t="s">
        <v>1051</v>
      </c>
      <c r="E229" s="13" t="s">
        <v>36</v>
      </c>
      <c r="F229" s="13" t="s">
        <v>36</v>
      </c>
      <c r="G229" s="8" t="s">
        <v>1052</v>
      </c>
      <c r="H229" s="13" t="s">
        <v>177</v>
      </c>
      <c r="I229" s="10" t="s">
        <v>1009</v>
      </c>
    </row>
    <row r="230" spans="1:10" x14ac:dyDescent="0.3">
      <c r="A230">
        <f t="shared" si="3"/>
        <v>227</v>
      </c>
      <c r="B230" s="1">
        <v>44871</v>
      </c>
      <c r="C230" s="11" t="s">
        <v>1053</v>
      </c>
      <c r="D230" s="8" t="s">
        <v>1054</v>
      </c>
      <c r="E230" s="13" t="s">
        <v>36</v>
      </c>
      <c r="F230" s="13" t="s">
        <v>36</v>
      </c>
      <c r="G230" s="8" t="s">
        <v>1055</v>
      </c>
      <c r="H230" s="13" t="s">
        <v>177</v>
      </c>
      <c r="I230" s="10" t="s">
        <v>1009</v>
      </c>
    </row>
    <row r="231" spans="1:10" x14ac:dyDescent="0.3">
      <c r="A231">
        <f t="shared" si="3"/>
        <v>228</v>
      </c>
      <c r="B231" s="1">
        <v>44876</v>
      </c>
      <c r="C231" s="11" t="s">
        <v>1056</v>
      </c>
      <c r="D231" s="8" t="s">
        <v>1057</v>
      </c>
      <c r="E231" s="13" t="s">
        <v>36</v>
      </c>
      <c r="F231" s="13" t="s">
        <v>36</v>
      </c>
      <c r="G231" s="13" t="s">
        <v>61</v>
      </c>
      <c r="H231" s="13" t="s">
        <v>62</v>
      </c>
      <c r="I231" s="10" t="s">
        <v>1058</v>
      </c>
    </row>
    <row r="232" spans="1:10" x14ac:dyDescent="0.3">
      <c r="A232">
        <f t="shared" si="3"/>
        <v>229</v>
      </c>
      <c r="B232" s="1">
        <v>44878</v>
      </c>
      <c r="C232" s="11" t="s">
        <v>1059</v>
      </c>
      <c r="D232" s="8" t="s">
        <v>1060</v>
      </c>
      <c r="E232" s="13" t="s">
        <v>36</v>
      </c>
      <c r="F232" s="13" t="s">
        <v>36</v>
      </c>
      <c r="G232" s="13" t="s">
        <v>298</v>
      </c>
      <c r="H232" s="13" t="s">
        <v>39</v>
      </c>
      <c r="I232" s="10" t="s">
        <v>1061</v>
      </c>
    </row>
    <row r="233" spans="1:10" x14ac:dyDescent="0.3">
      <c r="A233">
        <f t="shared" si="3"/>
        <v>230</v>
      </c>
      <c r="B233" s="1">
        <v>44884</v>
      </c>
      <c r="C233" s="11" t="s">
        <v>1062</v>
      </c>
      <c r="D233" s="8" t="s">
        <v>1063</v>
      </c>
      <c r="E233" s="13" t="s">
        <v>36</v>
      </c>
      <c r="F233" s="13" t="s">
        <v>36</v>
      </c>
      <c r="G233" s="13" t="s">
        <v>1064</v>
      </c>
      <c r="H233" s="13" t="s">
        <v>456</v>
      </c>
      <c r="I233" s="10" t="s">
        <v>1065</v>
      </c>
      <c r="J233" s="21" t="s">
        <v>1066</v>
      </c>
    </row>
    <row r="234" spans="1:10" x14ac:dyDescent="0.3">
      <c r="A234">
        <f t="shared" si="3"/>
        <v>231</v>
      </c>
      <c r="B234" s="1">
        <v>44898</v>
      </c>
      <c r="C234" s="11" t="s">
        <v>1067</v>
      </c>
      <c r="D234" s="8" t="s">
        <v>1068</v>
      </c>
      <c r="E234" s="13" t="s">
        <v>36</v>
      </c>
      <c r="F234" s="13" t="s">
        <v>36</v>
      </c>
      <c r="G234" s="13" t="s">
        <v>79</v>
      </c>
      <c r="H234" s="13" t="s">
        <v>62</v>
      </c>
      <c r="I234" s="10" t="s">
        <v>1069</v>
      </c>
    </row>
    <row r="235" spans="1:10" x14ac:dyDescent="0.3">
      <c r="A235">
        <f t="shared" si="3"/>
        <v>232</v>
      </c>
      <c r="B235" s="1">
        <v>44922</v>
      </c>
      <c r="C235" s="11" t="s">
        <v>1070</v>
      </c>
      <c r="D235" s="8" t="s">
        <v>1071</v>
      </c>
      <c r="E235" s="13" t="s">
        <v>36</v>
      </c>
      <c r="F235" s="13" t="s">
        <v>36</v>
      </c>
      <c r="G235" s="13" t="s">
        <v>327</v>
      </c>
      <c r="H235" s="13" t="s">
        <v>456</v>
      </c>
      <c r="I235" s="10" t="s">
        <v>1072</v>
      </c>
    </row>
    <row r="236" spans="1:10" x14ac:dyDescent="0.3">
      <c r="A236">
        <f t="shared" si="3"/>
        <v>233</v>
      </c>
      <c r="B236" s="1">
        <v>44955</v>
      </c>
      <c r="C236" s="11" t="s">
        <v>1073</v>
      </c>
      <c r="D236" s="8" t="s">
        <v>1074</v>
      </c>
      <c r="E236" s="13" t="s">
        <v>36</v>
      </c>
      <c r="F236" s="13" t="s">
        <v>36</v>
      </c>
      <c r="G236" s="13" t="s">
        <v>398</v>
      </c>
      <c r="H236" s="13" t="s">
        <v>39</v>
      </c>
      <c r="I236" s="10" t="s">
        <v>313</v>
      </c>
    </row>
    <row r="237" spans="1:10" x14ac:dyDescent="0.3">
      <c r="A237">
        <f t="shared" si="3"/>
        <v>234</v>
      </c>
      <c r="B237" s="1">
        <v>44961</v>
      </c>
      <c r="C237" s="11" t="s">
        <v>1075</v>
      </c>
      <c r="D237" s="8" t="s">
        <v>1076</v>
      </c>
      <c r="E237" s="13" t="s">
        <v>36</v>
      </c>
      <c r="F237" s="13" t="s">
        <v>36</v>
      </c>
      <c r="G237" s="13" t="s">
        <v>372</v>
      </c>
      <c r="H237" s="13" t="s">
        <v>62</v>
      </c>
      <c r="I237" s="10" t="s">
        <v>1077</v>
      </c>
      <c r="J237" s="21" t="s">
        <v>1078</v>
      </c>
    </row>
    <row r="238" spans="1:10" x14ac:dyDescent="0.3">
      <c r="A238">
        <f t="shared" si="3"/>
        <v>235</v>
      </c>
      <c r="B238" s="1">
        <v>44968</v>
      </c>
      <c r="C238" s="11" t="s">
        <v>1079</v>
      </c>
      <c r="D238" s="8" t="s">
        <v>1011</v>
      </c>
      <c r="E238" s="13" t="s">
        <v>36</v>
      </c>
      <c r="F238" s="13" t="s">
        <v>36</v>
      </c>
      <c r="G238" s="13" t="s">
        <v>1080</v>
      </c>
      <c r="H238" s="13" t="s">
        <v>144</v>
      </c>
      <c r="I238" s="10" t="s">
        <v>1081</v>
      </c>
      <c r="J238" s="21" t="s">
        <v>1082</v>
      </c>
    </row>
    <row r="239" spans="1:10" x14ac:dyDescent="0.3">
      <c r="A239">
        <f t="shared" si="3"/>
        <v>236</v>
      </c>
      <c r="B239" s="1">
        <v>44972</v>
      </c>
      <c r="C239" s="11" t="s">
        <v>1083</v>
      </c>
      <c r="D239" s="8" t="s">
        <v>1084</v>
      </c>
      <c r="E239" s="13" t="s">
        <v>36</v>
      </c>
      <c r="F239" s="13" t="s">
        <v>36</v>
      </c>
      <c r="G239" s="13" t="s">
        <v>96</v>
      </c>
      <c r="H239" s="13" t="s">
        <v>39</v>
      </c>
      <c r="I239" s="10" t="s">
        <v>1085</v>
      </c>
      <c r="J239" s="21" t="s">
        <v>1086</v>
      </c>
    </row>
    <row r="240" spans="1:10" x14ac:dyDescent="0.3">
      <c r="A240">
        <f t="shared" si="3"/>
        <v>237</v>
      </c>
      <c r="B240" s="1">
        <v>44976</v>
      </c>
      <c r="C240" s="11" t="s">
        <v>1087</v>
      </c>
      <c r="D240" s="8" t="s">
        <v>922</v>
      </c>
      <c r="E240" s="13" t="s">
        <v>36</v>
      </c>
      <c r="F240" s="13" t="s">
        <v>36</v>
      </c>
      <c r="G240" s="13" t="s">
        <v>312</v>
      </c>
      <c r="H240" s="13" t="s">
        <v>39</v>
      </c>
      <c r="I240" s="10" t="s">
        <v>612</v>
      </c>
    </row>
    <row r="241" spans="1:10" x14ac:dyDescent="0.3">
      <c r="A241">
        <f t="shared" si="3"/>
        <v>238</v>
      </c>
      <c r="B241" s="1">
        <v>44977</v>
      </c>
      <c r="C241" s="11" t="s">
        <v>178</v>
      </c>
      <c r="D241" s="8" t="s">
        <v>1088</v>
      </c>
      <c r="E241" s="13" t="s">
        <v>36</v>
      </c>
      <c r="F241" s="13" t="s">
        <v>36</v>
      </c>
      <c r="G241" s="13" t="s">
        <v>180</v>
      </c>
      <c r="H241" s="13" t="s">
        <v>62</v>
      </c>
      <c r="I241" s="10" t="s">
        <v>1089</v>
      </c>
    </row>
    <row r="242" spans="1:10" x14ac:dyDescent="0.3">
      <c r="A242">
        <f t="shared" si="3"/>
        <v>239</v>
      </c>
      <c r="B242" s="1">
        <v>44983</v>
      </c>
      <c r="C242" s="11" t="s">
        <v>1090</v>
      </c>
      <c r="D242" s="8" t="s">
        <v>1091</v>
      </c>
      <c r="E242" s="13" t="s">
        <v>36</v>
      </c>
      <c r="F242" s="13" t="s">
        <v>36</v>
      </c>
      <c r="G242" s="13" t="s">
        <v>1092</v>
      </c>
      <c r="H242" s="13" t="s">
        <v>456</v>
      </c>
      <c r="I242" s="10" t="s">
        <v>1093</v>
      </c>
      <c r="J242" s="21" t="s">
        <v>1094</v>
      </c>
    </row>
    <row r="243" spans="1:10" x14ac:dyDescent="0.3">
      <c r="A243">
        <f t="shared" si="3"/>
        <v>240</v>
      </c>
      <c r="B243" s="1">
        <v>44987</v>
      </c>
      <c r="C243" s="11" t="s">
        <v>1095</v>
      </c>
      <c r="D243" s="8" t="s">
        <v>1096</v>
      </c>
      <c r="E243" s="13" t="s">
        <v>36</v>
      </c>
      <c r="F243" s="13" t="s">
        <v>36</v>
      </c>
      <c r="G243" s="13" t="s">
        <v>1097</v>
      </c>
      <c r="H243" s="13" t="s">
        <v>177</v>
      </c>
      <c r="I243" s="10" t="s">
        <v>1098</v>
      </c>
    </row>
    <row r="244" spans="1:10" x14ac:dyDescent="0.3">
      <c r="A244">
        <f t="shared" si="3"/>
        <v>241</v>
      </c>
      <c r="B244" s="1">
        <v>44988</v>
      </c>
      <c r="C244" s="11" t="s">
        <v>1099</v>
      </c>
      <c r="D244" s="8" t="s">
        <v>1100</v>
      </c>
      <c r="E244" s="13" t="s">
        <v>36</v>
      </c>
      <c r="F244" s="13" t="s">
        <v>36</v>
      </c>
      <c r="G244" s="13" t="s">
        <v>1101</v>
      </c>
      <c r="H244" s="13" t="s">
        <v>177</v>
      </c>
      <c r="I244" s="10" t="s">
        <v>1102</v>
      </c>
    </row>
    <row r="245" spans="1:10" x14ac:dyDescent="0.3">
      <c r="A245">
        <f t="shared" si="3"/>
        <v>242</v>
      </c>
      <c r="B245" s="1">
        <v>44989</v>
      </c>
      <c r="C245" s="11" t="s">
        <v>1103</v>
      </c>
      <c r="D245" s="8" t="s">
        <v>1104</v>
      </c>
      <c r="E245" s="13" t="s">
        <v>36</v>
      </c>
      <c r="F245" s="13" t="s">
        <v>36</v>
      </c>
      <c r="G245" s="13" t="s">
        <v>1105</v>
      </c>
      <c r="H245" s="13" t="s">
        <v>456</v>
      </c>
      <c r="I245" s="10" t="s">
        <v>1106</v>
      </c>
    </row>
    <row r="246" spans="1:10" x14ac:dyDescent="0.3">
      <c r="A246">
        <f t="shared" si="3"/>
        <v>243</v>
      </c>
      <c r="B246" s="1">
        <v>44990</v>
      </c>
      <c r="C246" s="11" t="s">
        <v>1107</v>
      </c>
      <c r="D246" s="8" t="s">
        <v>1108</v>
      </c>
      <c r="E246" s="13" t="s">
        <v>36</v>
      </c>
      <c r="F246" s="13" t="s">
        <v>36</v>
      </c>
      <c r="G246" s="13" t="s">
        <v>43</v>
      </c>
      <c r="H246" s="13" t="s">
        <v>456</v>
      </c>
      <c r="I246" s="10" t="s">
        <v>1109</v>
      </c>
    </row>
    <row r="247" spans="1:10" x14ac:dyDescent="0.3">
      <c r="A247">
        <f t="shared" si="3"/>
        <v>244</v>
      </c>
      <c r="B247" s="1">
        <v>45038</v>
      </c>
      <c r="C247" s="11" t="s">
        <v>1110</v>
      </c>
      <c r="D247" s="8" t="s">
        <v>1111</v>
      </c>
      <c r="E247" s="13" t="s">
        <v>36</v>
      </c>
      <c r="F247" s="13" t="s">
        <v>36</v>
      </c>
      <c r="G247" s="13" t="s">
        <v>213</v>
      </c>
      <c r="H247" s="13" t="s">
        <v>456</v>
      </c>
      <c r="I247" s="10" t="s">
        <v>1112</v>
      </c>
    </row>
    <row r="248" spans="1:10" x14ac:dyDescent="0.3">
      <c r="A248">
        <f t="shared" si="3"/>
        <v>245</v>
      </c>
      <c r="B248" s="1">
        <v>45045</v>
      </c>
      <c r="C248" s="11" t="s">
        <v>1113</v>
      </c>
      <c r="D248" s="8" t="s">
        <v>1114</v>
      </c>
      <c r="E248" s="13" t="s">
        <v>36</v>
      </c>
      <c r="F248" s="13" t="s">
        <v>36</v>
      </c>
      <c r="G248" s="13" t="s">
        <v>282</v>
      </c>
      <c r="H248" s="13" t="s">
        <v>177</v>
      </c>
      <c r="I248" s="10" t="s">
        <v>1115</v>
      </c>
    </row>
    <row r="249" spans="1:10" x14ac:dyDescent="0.3">
      <c r="A249">
        <f t="shared" si="3"/>
        <v>246</v>
      </c>
      <c r="B249" s="1">
        <v>45051</v>
      </c>
      <c r="C249" s="11" t="s">
        <v>1116</v>
      </c>
      <c r="D249" s="8" t="s">
        <v>1117</v>
      </c>
      <c r="E249" s="13" t="s">
        <v>36</v>
      </c>
      <c r="F249" s="13" t="s">
        <v>36</v>
      </c>
      <c r="G249" s="13" t="s">
        <v>127</v>
      </c>
      <c r="H249" s="13" t="s">
        <v>62</v>
      </c>
      <c r="I249" s="10" t="s">
        <v>128</v>
      </c>
      <c r="J249" s="21" t="s">
        <v>1118</v>
      </c>
    </row>
    <row r="250" spans="1:10" x14ac:dyDescent="0.3">
      <c r="A250">
        <f t="shared" si="3"/>
        <v>247</v>
      </c>
      <c r="B250" s="1">
        <v>45062</v>
      </c>
      <c r="C250" s="11" t="s">
        <v>1119</v>
      </c>
      <c r="D250" s="8" t="s">
        <v>1120</v>
      </c>
      <c r="E250" s="13" t="s">
        <v>36</v>
      </c>
      <c r="F250" s="13" t="s">
        <v>36</v>
      </c>
      <c r="G250" s="13" t="s">
        <v>414</v>
      </c>
      <c r="H250" s="13" t="s">
        <v>456</v>
      </c>
      <c r="I250" s="10" t="s">
        <v>1121</v>
      </c>
    </row>
    <row r="251" spans="1:10" x14ac:dyDescent="0.3">
      <c r="A251">
        <f t="shared" si="3"/>
        <v>248</v>
      </c>
      <c r="B251" s="1">
        <v>45063</v>
      </c>
      <c r="C251" s="11" t="s">
        <v>1122</v>
      </c>
      <c r="D251" s="8" t="s">
        <v>1096</v>
      </c>
      <c r="E251" s="13" t="s">
        <v>36</v>
      </c>
      <c r="F251" s="13" t="s">
        <v>36</v>
      </c>
      <c r="G251" s="13" t="s">
        <v>320</v>
      </c>
      <c r="H251" s="13" t="s">
        <v>144</v>
      </c>
      <c r="I251" s="10" t="s">
        <v>1123</v>
      </c>
      <c r="J251" s="21" t="s">
        <v>1124</v>
      </c>
    </row>
    <row r="252" spans="1:10" x14ac:dyDescent="0.3">
      <c r="A252">
        <f t="shared" si="3"/>
        <v>249</v>
      </c>
      <c r="B252" s="1">
        <v>45064</v>
      </c>
      <c r="C252" s="11" t="s">
        <v>1125</v>
      </c>
      <c r="D252" s="8" t="s">
        <v>1126</v>
      </c>
      <c r="E252" s="13" t="s">
        <v>36</v>
      </c>
      <c r="F252" s="13" t="s">
        <v>36</v>
      </c>
      <c r="G252" s="13" t="s">
        <v>304</v>
      </c>
      <c r="H252" s="13" t="s">
        <v>177</v>
      </c>
      <c r="I252" s="10" t="s">
        <v>1127</v>
      </c>
    </row>
    <row r="253" spans="1:10" x14ac:dyDescent="0.3">
      <c r="A253">
        <f t="shared" si="3"/>
        <v>250</v>
      </c>
      <c r="B253" s="1">
        <v>45066</v>
      </c>
      <c r="C253" s="11" t="s">
        <v>1128</v>
      </c>
      <c r="D253" s="8" t="s">
        <v>1129</v>
      </c>
      <c r="E253" s="13" t="s">
        <v>36</v>
      </c>
      <c r="F253" s="13" t="s">
        <v>36</v>
      </c>
      <c r="G253" s="13" t="s">
        <v>324</v>
      </c>
      <c r="H253" s="13" t="s">
        <v>177</v>
      </c>
      <c r="I253" s="10" t="s">
        <v>1130</v>
      </c>
      <c r="J253" s="21" t="s">
        <v>1131</v>
      </c>
    </row>
    <row r="254" spans="1:10" x14ac:dyDescent="0.3">
      <c r="A254">
        <f t="shared" si="3"/>
        <v>251</v>
      </c>
      <c r="B254" s="1">
        <v>45067</v>
      </c>
      <c r="C254" s="11" t="s">
        <v>1132</v>
      </c>
      <c r="D254" s="8" t="s">
        <v>1133</v>
      </c>
      <c r="E254" s="13" t="s">
        <v>36</v>
      </c>
      <c r="F254" s="13" t="s">
        <v>36</v>
      </c>
      <c r="G254" s="13" t="s">
        <v>1134</v>
      </c>
      <c r="H254" s="13" t="s">
        <v>456</v>
      </c>
      <c r="I254" s="10" t="s">
        <v>1135</v>
      </c>
    </row>
    <row r="255" spans="1:10" x14ac:dyDescent="0.3">
      <c r="A255">
        <f t="shared" si="3"/>
        <v>252</v>
      </c>
      <c r="B255" s="1">
        <v>45074</v>
      </c>
      <c r="C255" s="11" t="s">
        <v>1136</v>
      </c>
      <c r="D255" s="8" t="s">
        <v>1137</v>
      </c>
      <c r="E255" s="13" t="s">
        <v>36</v>
      </c>
      <c r="F255" s="13" t="s">
        <v>36</v>
      </c>
      <c r="G255" s="13" t="s">
        <v>61</v>
      </c>
      <c r="H255" s="13" t="s">
        <v>62</v>
      </c>
      <c r="I255" s="10" t="s">
        <v>1138</v>
      </c>
    </row>
    <row r="256" spans="1:10" x14ac:dyDescent="0.3">
      <c r="A256">
        <f t="shared" si="3"/>
        <v>253</v>
      </c>
      <c r="B256" s="1">
        <v>45081</v>
      </c>
      <c r="C256" s="11" t="s">
        <v>1139</v>
      </c>
      <c r="D256" s="8" t="s">
        <v>1140</v>
      </c>
      <c r="E256" s="13" t="s">
        <v>36</v>
      </c>
      <c r="F256" s="13" t="s">
        <v>36</v>
      </c>
      <c r="G256" s="13" t="s">
        <v>357</v>
      </c>
      <c r="H256" s="13" t="s">
        <v>456</v>
      </c>
      <c r="I256" s="10" t="s">
        <v>1141</v>
      </c>
    </row>
    <row r="257" spans="1:10" x14ac:dyDescent="0.3">
      <c r="A257">
        <f t="shared" si="3"/>
        <v>254</v>
      </c>
      <c r="B257" s="1">
        <v>45082</v>
      </c>
      <c r="C257" s="11" t="s">
        <v>1142</v>
      </c>
      <c r="D257" s="8" t="s">
        <v>1143</v>
      </c>
      <c r="E257" s="13" t="s">
        <v>36</v>
      </c>
      <c r="F257" s="13" t="s">
        <v>36</v>
      </c>
      <c r="G257" s="13" t="s">
        <v>1144</v>
      </c>
      <c r="H257" s="13" t="s">
        <v>144</v>
      </c>
      <c r="I257" s="10" t="s">
        <v>1145</v>
      </c>
    </row>
    <row r="258" spans="1:10" x14ac:dyDescent="0.3">
      <c r="A258">
        <f t="shared" si="3"/>
        <v>255</v>
      </c>
      <c r="B258" s="1">
        <v>45083</v>
      </c>
      <c r="C258" s="11" t="s">
        <v>1146</v>
      </c>
      <c r="D258" s="8" t="s">
        <v>1147</v>
      </c>
      <c r="E258" s="13" t="s">
        <v>36</v>
      </c>
      <c r="F258" s="13" t="s">
        <v>36</v>
      </c>
      <c r="G258" s="13" t="s">
        <v>1148</v>
      </c>
      <c r="H258" s="13" t="s">
        <v>177</v>
      </c>
      <c r="I258" s="10" t="s">
        <v>1149</v>
      </c>
    </row>
    <row r="259" spans="1:10" x14ac:dyDescent="0.3">
      <c r="A259">
        <f t="shared" si="3"/>
        <v>256</v>
      </c>
      <c r="B259" s="1">
        <v>45087</v>
      </c>
      <c r="C259" s="11" t="s">
        <v>1150</v>
      </c>
      <c r="D259" s="8" t="s">
        <v>988</v>
      </c>
      <c r="E259" s="13" t="s">
        <v>36</v>
      </c>
      <c r="F259" s="13" t="s">
        <v>36</v>
      </c>
      <c r="G259" s="13" t="s">
        <v>173</v>
      </c>
      <c r="H259" s="13" t="s">
        <v>456</v>
      </c>
      <c r="I259" s="10" t="s">
        <v>1151</v>
      </c>
    </row>
    <row r="260" spans="1:10" x14ac:dyDescent="0.3">
      <c r="A260">
        <f t="shared" si="3"/>
        <v>257</v>
      </c>
      <c r="B260" s="1">
        <v>45102</v>
      </c>
      <c r="C260" s="11" t="s">
        <v>1152</v>
      </c>
      <c r="D260" s="8" t="s">
        <v>1153</v>
      </c>
      <c r="E260" s="13" t="s">
        <v>36</v>
      </c>
      <c r="F260" s="13" t="s">
        <v>36</v>
      </c>
      <c r="G260" s="8" t="s">
        <v>402</v>
      </c>
      <c r="H260" s="13" t="s">
        <v>39</v>
      </c>
      <c r="I260" s="10" t="s">
        <v>1154</v>
      </c>
      <c r="J260" s="21" t="s">
        <v>1155</v>
      </c>
    </row>
    <row r="261" spans="1:10" x14ac:dyDescent="0.3">
      <c r="A261">
        <f t="shared" ref="A261:A328" si="4">+A260+1</f>
        <v>258</v>
      </c>
      <c r="B261" s="1">
        <v>45116</v>
      </c>
      <c r="C261" t="s">
        <v>1156</v>
      </c>
      <c r="D261" s="8" t="s">
        <v>1157</v>
      </c>
      <c r="E261" s="13" t="s">
        <v>36</v>
      </c>
      <c r="F261" s="13" t="s">
        <v>36</v>
      </c>
      <c r="G261" s="13" t="s">
        <v>1158</v>
      </c>
      <c r="H261" s="13" t="s">
        <v>144</v>
      </c>
      <c r="I261" s="10" t="s">
        <v>1159</v>
      </c>
    </row>
    <row r="262" spans="1:10" x14ac:dyDescent="0.3">
      <c r="A262">
        <f t="shared" si="4"/>
        <v>259</v>
      </c>
      <c r="B262" s="1">
        <v>45138</v>
      </c>
      <c r="C262" s="11" t="s">
        <v>1160</v>
      </c>
      <c r="D262" s="8" t="s">
        <v>1161</v>
      </c>
      <c r="E262" s="13" t="s">
        <v>36</v>
      </c>
      <c r="F262" s="13" t="s">
        <v>36</v>
      </c>
      <c r="G262" s="13" t="s">
        <v>61</v>
      </c>
      <c r="H262" s="13" t="s">
        <v>62</v>
      </c>
      <c r="I262" s="10" t="s">
        <v>1162</v>
      </c>
    </row>
    <row r="263" spans="1:10" x14ac:dyDescent="0.3">
      <c r="A263">
        <f t="shared" si="4"/>
        <v>260</v>
      </c>
      <c r="B263" s="1">
        <v>45157</v>
      </c>
      <c r="C263" t="s">
        <v>1163</v>
      </c>
      <c r="D263" s="8" t="s">
        <v>18</v>
      </c>
      <c r="E263" s="13" t="s">
        <v>36</v>
      </c>
      <c r="F263" s="13" t="s">
        <v>36</v>
      </c>
      <c r="G263" s="13" t="s">
        <v>1164</v>
      </c>
      <c r="H263" s="13" t="s">
        <v>177</v>
      </c>
      <c r="I263" s="10" t="s">
        <v>1165</v>
      </c>
    </row>
    <row r="264" spans="1:10" x14ac:dyDescent="0.3">
      <c r="A264">
        <f t="shared" si="4"/>
        <v>261</v>
      </c>
      <c r="B264" s="1">
        <v>45158</v>
      </c>
      <c r="C264" t="s">
        <v>1166</v>
      </c>
      <c r="D264" s="8" t="s">
        <v>1167</v>
      </c>
      <c r="E264" s="13" t="s">
        <v>36</v>
      </c>
      <c r="F264" s="13" t="s">
        <v>36</v>
      </c>
      <c r="G264" s="13" t="s">
        <v>1168</v>
      </c>
      <c r="H264" s="13" t="s">
        <v>144</v>
      </c>
      <c r="I264" s="10" t="s">
        <v>1169</v>
      </c>
    </row>
    <row r="265" spans="1:10" x14ac:dyDescent="0.3">
      <c r="A265">
        <f t="shared" si="4"/>
        <v>262</v>
      </c>
      <c r="B265" s="1">
        <v>45196</v>
      </c>
      <c r="C265" t="s">
        <v>1170</v>
      </c>
      <c r="D265" s="8" t="s">
        <v>1171</v>
      </c>
      <c r="E265" s="13" t="s">
        <v>36</v>
      </c>
      <c r="F265" s="13" t="s">
        <v>36</v>
      </c>
      <c r="G265" s="13" t="s">
        <v>148</v>
      </c>
      <c r="H265" s="13" t="s">
        <v>39</v>
      </c>
      <c r="I265" s="10" t="s">
        <v>1172</v>
      </c>
    </row>
    <row r="266" spans="1:10" x14ac:dyDescent="0.3">
      <c r="A266">
        <f t="shared" si="4"/>
        <v>263</v>
      </c>
      <c r="B266" s="1">
        <v>45221</v>
      </c>
      <c r="C266" t="s">
        <v>1173</v>
      </c>
      <c r="D266" s="8" t="s">
        <v>1174</v>
      </c>
      <c r="E266" s="13" t="s">
        <v>36</v>
      </c>
      <c r="F266" s="13" t="s">
        <v>36</v>
      </c>
      <c r="G266" s="13" t="s">
        <v>79</v>
      </c>
      <c r="H266" s="13" t="s">
        <v>62</v>
      </c>
      <c r="I266" s="10" t="s">
        <v>1175</v>
      </c>
    </row>
    <row r="267" spans="1:10" x14ac:dyDescent="0.3">
      <c r="A267">
        <f t="shared" si="4"/>
        <v>264</v>
      </c>
      <c r="B267" s="1">
        <v>45228</v>
      </c>
      <c r="C267" t="s">
        <v>1176</v>
      </c>
      <c r="D267" s="8" t="s">
        <v>1177</v>
      </c>
      <c r="E267" s="13" t="s">
        <v>36</v>
      </c>
      <c r="F267" s="13" t="s">
        <v>36</v>
      </c>
      <c r="G267" s="13" t="s">
        <v>1178</v>
      </c>
      <c r="H267" s="13" t="s">
        <v>456</v>
      </c>
      <c r="I267" s="10" t="s">
        <v>210</v>
      </c>
    </row>
    <row r="268" spans="1:10" x14ac:dyDescent="0.3">
      <c r="A268">
        <f t="shared" si="4"/>
        <v>265</v>
      </c>
      <c r="B268" s="1">
        <v>45234</v>
      </c>
      <c r="C268" t="s">
        <v>1179</v>
      </c>
      <c r="D268" s="8" t="s">
        <v>1180</v>
      </c>
      <c r="E268" s="13" t="s">
        <v>36</v>
      </c>
      <c r="F268" s="13" t="s">
        <v>36</v>
      </c>
      <c r="G268" s="13" t="s">
        <v>61</v>
      </c>
      <c r="H268" s="13" t="s">
        <v>62</v>
      </c>
      <c r="I268" s="10" t="s">
        <v>401</v>
      </c>
    </row>
    <row r="269" spans="1:10" x14ac:dyDescent="0.3">
      <c r="A269">
        <f t="shared" si="4"/>
        <v>266</v>
      </c>
      <c r="B269" s="1">
        <v>45241</v>
      </c>
      <c r="C269" t="s">
        <v>1181</v>
      </c>
      <c r="D269" s="8" t="s">
        <v>1182</v>
      </c>
      <c r="E269" s="13" t="s">
        <v>36</v>
      </c>
      <c r="F269" s="13" t="s">
        <v>36</v>
      </c>
      <c r="G269" s="13" t="s">
        <v>96</v>
      </c>
      <c r="H269" s="13" t="s">
        <v>39</v>
      </c>
      <c r="I269" s="10" t="s">
        <v>1183</v>
      </c>
    </row>
    <row r="270" spans="1:10" x14ac:dyDescent="0.3">
      <c r="A270">
        <f t="shared" si="4"/>
        <v>267</v>
      </c>
      <c r="B270" s="1">
        <v>45249</v>
      </c>
      <c r="C270" t="s">
        <v>1184</v>
      </c>
      <c r="D270" s="8" t="s">
        <v>518</v>
      </c>
      <c r="E270" s="13" t="s">
        <v>36</v>
      </c>
      <c r="F270" s="13" t="s">
        <v>36</v>
      </c>
      <c r="G270" s="13" t="s">
        <v>61</v>
      </c>
      <c r="H270" s="13" t="s">
        <v>62</v>
      </c>
      <c r="I270" s="10" t="s">
        <v>401</v>
      </c>
    </row>
    <row r="271" spans="1:10" x14ac:dyDescent="0.3">
      <c r="A271">
        <f t="shared" si="4"/>
        <v>268</v>
      </c>
      <c r="B271" s="1">
        <v>45258</v>
      </c>
      <c r="C271" t="s">
        <v>116</v>
      </c>
      <c r="D271" s="8" t="s">
        <v>1185</v>
      </c>
      <c r="E271" s="13" t="s">
        <v>36</v>
      </c>
      <c r="F271" s="13" t="s">
        <v>36</v>
      </c>
      <c r="G271" s="13" t="s">
        <v>70</v>
      </c>
      <c r="H271" s="13" t="s">
        <v>62</v>
      </c>
      <c r="I271" s="10" t="s">
        <v>1186</v>
      </c>
    </row>
    <row r="272" spans="1:10" x14ac:dyDescent="0.3">
      <c r="A272">
        <f t="shared" si="4"/>
        <v>269</v>
      </c>
      <c r="B272" s="1">
        <v>45263</v>
      </c>
      <c r="C272" t="s">
        <v>1187</v>
      </c>
      <c r="D272" s="8" t="s">
        <v>505</v>
      </c>
      <c r="E272" s="13" t="s">
        <v>36</v>
      </c>
      <c r="F272" s="13" t="s">
        <v>36</v>
      </c>
      <c r="G272" s="13" t="s">
        <v>180</v>
      </c>
      <c r="H272" s="13" t="s">
        <v>62</v>
      </c>
      <c r="I272" s="10" t="s">
        <v>181</v>
      </c>
      <c r="J272" s="21" t="s">
        <v>1188</v>
      </c>
    </row>
    <row r="273" spans="1:10" x14ac:dyDescent="0.3">
      <c r="A273">
        <f t="shared" si="4"/>
        <v>270</v>
      </c>
      <c r="B273" s="1">
        <v>45292</v>
      </c>
      <c r="C273" t="s">
        <v>1189</v>
      </c>
      <c r="D273" s="8" t="s">
        <v>1190</v>
      </c>
      <c r="E273" s="13" t="s">
        <v>36</v>
      </c>
      <c r="F273" s="13" t="s">
        <v>36</v>
      </c>
      <c r="G273" s="13" t="s">
        <v>96</v>
      </c>
      <c r="H273" s="13" t="s">
        <v>39</v>
      </c>
      <c r="I273" s="10" t="s">
        <v>241</v>
      </c>
    </row>
    <row r="274" spans="1:10" x14ac:dyDescent="0.3">
      <c r="A274">
        <f t="shared" si="4"/>
        <v>271</v>
      </c>
      <c r="B274" s="1">
        <v>45300</v>
      </c>
      <c r="C274" t="s">
        <v>1191</v>
      </c>
      <c r="D274" s="8" t="s">
        <v>1192</v>
      </c>
      <c r="E274" s="13" t="s">
        <v>36</v>
      </c>
      <c r="F274" s="13" t="s">
        <v>36</v>
      </c>
      <c r="G274" s="13" t="s">
        <v>96</v>
      </c>
      <c r="H274" s="13" t="s">
        <v>39</v>
      </c>
      <c r="I274" s="10" t="s">
        <v>1193</v>
      </c>
    </row>
    <row r="275" spans="1:10" x14ac:dyDescent="0.3">
      <c r="A275">
        <f t="shared" si="4"/>
        <v>272</v>
      </c>
      <c r="B275" s="1">
        <v>45339</v>
      </c>
      <c r="C275" t="s">
        <v>1194</v>
      </c>
      <c r="D275" s="8" t="s">
        <v>1195</v>
      </c>
      <c r="E275" s="13" t="s">
        <v>36</v>
      </c>
      <c r="F275" s="13" t="s">
        <v>36</v>
      </c>
      <c r="G275" s="13" t="s">
        <v>234</v>
      </c>
      <c r="H275" s="13" t="s">
        <v>62</v>
      </c>
      <c r="I275" s="10" t="s">
        <v>1196</v>
      </c>
      <c r="J275" s="21" t="s">
        <v>1197</v>
      </c>
    </row>
    <row r="276" spans="1:10" x14ac:dyDescent="0.3">
      <c r="A276">
        <f t="shared" si="4"/>
        <v>273</v>
      </c>
      <c r="B276" s="1">
        <v>45342</v>
      </c>
      <c r="C276" t="s">
        <v>1198</v>
      </c>
      <c r="D276" s="8" t="s">
        <v>1199</v>
      </c>
      <c r="E276" s="13" t="s">
        <v>36</v>
      </c>
      <c r="F276" s="13" t="s">
        <v>36</v>
      </c>
      <c r="G276" s="13" t="s">
        <v>96</v>
      </c>
      <c r="H276" s="13" t="s">
        <v>39</v>
      </c>
      <c r="I276" s="10" t="s">
        <v>1200</v>
      </c>
    </row>
    <row r="277" spans="1:10" x14ac:dyDescent="0.3">
      <c r="A277">
        <f t="shared" si="4"/>
        <v>274</v>
      </c>
      <c r="B277" s="1">
        <v>45351</v>
      </c>
      <c r="C277" t="s">
        <v>1201</v>
      </c>
      <c r="D277" s="8" t="s">
        <v>1202</v>
      </c>
      <c r="E277" s="13" t="s">
        <v>36</v>
      </c>
      <c r="F277" s="13" t="s">
        <v>36</v>
      </c>
      <c r="G277" s="13" t="s">
        <v>61</v>
      </c>
      <c r="H277" s="13" t="s">
        <v>62</v>
      </c>
      <c r="I277" s="10" t="s">
        <v>401</v>
      </c>
    </row>
    <row r="278" spans="1:10" x14ac:dyDescent="0.3">
      <c r="A278">
        <f t="shared" si="4"/>
        <v>275</v>
      </c>
      <c r="B278" s="1">
        <v>45375</v>
      </c>
      <c r="C278" t="s">
        <v>1203</v>
      </c>
      <c r="D278" s="8" t="s">
        <v>938</v>
      </c>
      <c r="E278" s="8" t="s">
        <v>36</v>
      </c>
      <c r="F278" s="8" t="s">
        <v>36</v>
      </c>
      <c r="G278" s="8" t="s">
        <v>985</v>
      </c>
      <c r="H278" s="13" t="s">
        <v>39</v>
      </c>
      <c r="I278" s="10" t="s">
        <v>256</v>
      </c>
      <c r="J278" s="47" t="s">
        <v>1204</v>
      </c>
    </row>
    <row r="279" spans="1:10" x14ac:dyDescent="0.3">
      <c r="A279">
        <f t="shared" si="4"/>
        <v>276</v>
      </c>
      <c r="B279" s="1">
        <v>45381</v>
      </c>
      <c r="C279" t="s">
        <v>1205</v>
      </c>
      <c r="D279" s="8" t="s">
        <v>1206</v>
      </c>
      <c r="E279" s="8" t="s">
        <v>36</v>
      </c>
      <c r="F279" s="8" t="s">
        <v>36</v>
      </c>
      <c r="G279" s="8" t="s">
        <v>75</v>
      </c>
      <c r="H279" s="13" t="s">
        <v>62</v>
      </c>
      <c r="I279" s="10" t="s">
        <v>1196</v>
      </c>
      <c r="J279" s="47" t="s">
        <v>1207</v>
      </c>
    </row>
    <row r="280" spans="1:10" x14ac:dyDescent="0.3">
      <c r="A280">
        <f t="shared" si="4"/>
        <v>277</v>
      </c>
      <c r="B280" s="1">
        <v>45395</v>
      </c>
      <c r="C280" t="s">
        <v>1208</v>
      </c>
      <c r="D280" s="8" t="s">
        <v>546</v>
      </c>
      <c r="E280" s="13" t="s">
        <v>36</v>
      </c>
      <c r="F280" s="13" t="s">
        <v>36</v>
      </c>
      <c r="G280" s="13" t="s">
        <v>61</v>
      </c>
      <c r="H280" s="13" t="s">
        <v>62</v>
      </c>
      <c r="I280" s="10" t="s">
        <v>401</v>
      </c>
      <c r="J280" s="21" t="s">
        <v>1209</v>
      </c>
    </row>
    <row r="281" spans="1:10" x14ac:dyDescent="0.3">
      <c r="A281">
        <f t="shared" si="4"/>
        <v>278</v>
      </c>
      <c r="B281" s="1">
        <v>45451</v>
      </c>
      <c r="C281" t="s">
        <v>1210</v>
      </c>
      <c r="D281" s="8" t="s">
        <v>1211</v>
      </c>
      <c r="E281" s="13" t="s">
        <v>36</v>
      </c>
      <c r="F281" s="13" t="s">
        <v>36</v>
      </c>
      <c r="G281" s="8" t="s">
        <v>101</v>
      </c>
      <c r="H281" s="8" t="s">
        <v>62</v>
      </c>
      <c r="I281" s="10" t="s">
        <v>1212</v>
      </c>
      <c r="J281" s="21" t="s">
        <v>1213</v>
      </c>
    </row>
    <row r="282" spans="1:10" x14ac:dyDescent="0.3">
      <c r="A282">
        <f t="shared" si="4"/>
        <v>279</v>
      </c>
      <c r="B282" s="1">
        <v>45514</v>
      </c>
      <c r="C282" t="s">
        <v>1214</v>
      </c>
      <c r="D282" s="8" t="s">
        <v>1215</v>
      </c>
      <c r="E282" s="13" t="s">
        <v>36</v>
      </c>
      <c r="F282" s="13" t="s">
        <v>36</v>
      </c>
      <c r="G282" s="13" t="s">
        <v>75</v>
      </c>
      <c r="H282" s="13" t="s">
        <v>62</v>
      </c>
      <c r="I282" s="10" t="s">
        <v>1196</v>
      </c>
      <c r="J282" s="21" t="s">
        <v>1216</v>
      </c>
    </row>
    <row r="283" spans="1:10" x14ac:dyDescent="0.3">
      <c r="A283">
        <f t="shared" si="4"/>
        <v>280</v>
      </c>
      <c r="B283" s="1">
        <v>45522</v>
      </c>
      <c r="C283" t="s">
        <v>1217</v>
      </c>
      <c r="D283" s="8" t="s">
        <v>1218</v>
      </c>
      <c r="E283" s="13" t="s">
        <v>36</v>
      </c>
      <c r="F283" s="13" t="s">
        <v>36</v>
      </c>
      <c r="G283" s="13" t="s">
        <v>101</v>
      </c>
      <c r="H283" s="13" t="s">
        <v>62</v>
      </c>
      <c r="I283" s="10" t="s">
        <v>950</v>
      </c>
      <c r="J283" s="21" t="s">
        <v>1219</v>
      </c>
    </row>
    <row r="284" spans="1:10" x14ac:dyDescent="0.3">
      <c r="A284">
        <f t="shared" si="4"/>
        <v>281</v>
      </c>
      <c r="B284" s="1">
        <v>45528</v>
      </c>
      <c r="C284" t="s">
        <v>1220</v>
      </c>
      <c r="D284" s="8" t="s">
        <v>1221</v>
      </c>
      <c r="E284" s="13" t="s">
        <v>36</v>
      </c>
      <c r="F284" s="13" t="s">
        <v>36</v>
      </c>
      <c r="G284" s="13" t="s">
        <v>1222</v>
      </c>
      <c r="H284" s="13" t="s">
        <v>62</v>
      </c>
      <c r="I284" s="10" t="s">
        <v>1223</v>
      </c>
    </row>
    <row r="285" spans="1:10" x14ac:dyDescent="0.3">
      <c r="A285">
        <f t="shared" si="4"/>
        <v>282</v>
      </c>
      <c r="B285" s="1">
        <v>45557</v>
      </c>
      <c r="C285" t="s">
        <v>1224</v>
      </c>
      <c r="D285" s="8" t="s">
        <v>1225</v>
      </c>
      <c r="E285" s="13" t="s">
        <v>36</v>
      </c>
      <c r="F285" s="13" t="s">
        <v>36</v>
      </c>
      <c r="G285" s="13" t="s">
        <v>180</v>
      </c>
      <c r="H285" s="13" t="s">
        <v>62</v>
      </c>
      <c r="I285" s="10" t="s">
        <v>1226</v>
      </c>
      <c r="J285" s="21" t="s">
        <v>1227</v>
      </c>
    </row>
    <row r="286" spans="1:10" x14ac:dyDescent="0.3">
      <c r="A286">
        <f t="shared" si="4"/>
        <v>283</v>
      </c>
      <c r="B286" s="1">
        <v>45569</v>
      </c>
      <c r="C286" t="s">
        <v>1228</v>
      </c>
      <c r="D286" s="8" t="s">
        <v>1229</v>
      </c>
      <c r="E286" s="8" t="s">
        <v>36</v>
      </c>
      <c r="F286" s="8" t="s">
        <v>36</v>
      </c>
      <c r="G286" s="8" t="s">
        <v>205</v>
      </c>
      <c r="H286" s="8" t="s">
        <v>456</v>
      </c>
      <c r="I286" s="10" t="s">
        <v>1230</v>
      </c>
      <c r="J286" s="47"/>
    </row>
    <row r="287" spans="1:10" x14ac:dyDescent="0.3">
      <c r="A287">
        <f t="shared" si="4"/>
        <v>284</v>
      </c>
      <c r="B287" s="1">
        <v>45570</v>
      </c>
      <c r="C287" t="s">
        <v>1231</v>
      </c>
      <c r="D287" s="8" t="s">
        <v>1232</v>
      </c>
      <c r="E287" s="8" t="s">
        <v>36</v>
      </c>
      <c r="F287" s="8" t="s">
        <v>36</v>
      </c>
      <c r="G287" s="8" t="s">
        <v>1134</v>
      </c>
      <c r="H287" s="8" t="s">
        <v>456</v>
      </c>
      <c r="I287" s="10" t="s">
        <v>1233</v>
      </c>
      <c r="J287" s="47"/>
    </row>
    <row r="288" spans="1:10" x14ac:dyDescent="0.3">
      <c r="A288">
        <f t="shared" si="4"/>
        <v>285</v>
      </c>
      <c r="B288" s="1">
        <v>45571</v>
      </c>
      <c r="C288" t="s">
        <v>1234</v>
      </c>
      <c r="D288" s="8" t="s">
        <v>1235</v>
      </c>
      <c r="E288" s="8" t="s">
        <v>36</v>
      </c>
      <c r="F288" s="8" t="s">
        <v>36</v>
      </c>
      <c r="G288" s="8" t="s">
        <v>1092</v>
      </c>
      <c r="H288" s="8" t="s">
        <v>456</v>
      </c>
      <c r="I288" s="10" t="s">
        <v>1236</v>
      </c>
    </row>
    <row r="289" spans="1:10" x14ac:dyDescent="0.3">
      <c r="A289">
        <f t="shared" si="4"/>
        <v>286</v>
      </c>
      <c r="B289" s="1">
        <v>45689</v>
      </c>
      <c r="C289" t="s">
        <v>1237</v>
      </c>
      <c r="D289" s="8" t="s">
        <v>1238</v>
      </c>
      <c r="E289" s="13" t="s">
        <v>36</v>
      </c>
      <c r="F289" s="13" t="s">
        <v>36</v>
      </c>
      <c r="G289" s="13" t="s">
        <v>127</v>
      </c>
      <c r="H289" s="13" t="s">
        <v>62</v>
      </c>
      <c r="I289" s="52" t="s">
        <v>1239</v>
      </c>
      <c r="J289" s="21" t="s">
        <v>1240</v>
      </c>
    </row>
    <row r="290" spans="1:10" x14ac:dyDescent="0.3">
      <c r="A290">
        <f t="shared" si="4"/>
        <v>287</v>
      </c>
      <c r="B290" s="1">
        <v>45696</v>
      </c>
      <c r="C290" t="s">
        <v>1241</v>
      </c>
      <c r="D290" s="8" t="s">
        <v>1242</v>
      </c>
      <c r="E290" s="13" t="s">
        <v>36</v>
      </c>
      <c r="F290" s="13" t="s">
        <v>36</v>
      </c>
      <c r="G290" s="13" t="s">
        <v>158</v>
      </c>
      <c r="H290" s="13" t="s">
        <v>62</v>
      </c>
      <c r="I290" s="52" t="s">
        <v>1243</v>
      </c>
      <c r="J290" s="21" t="s">
        <v>1244</v>
      </c>
    </row>
    <row r="291" spans="1:10" x14ac:dyDescent="0.3">
      <c r="A291">
        <f t="shared" si="4"/>
        <v>288</v>
      </c>
      <c r="B291" s="1">
        <v>45710</v>
      </c>
      <c r="C291" t="s">
        <v>1245</v>
      </c>
      <c r="D291" s="8" t="s">
        <v>1246</v>
      </c>
      <c r="E291" s="13" t="s">
        <v>36</v>
      </c>
      <c r="F291" s="13" t="s">
        <v>36</v>
      </c>
      <c r="G291" s="13" t="s">
        <v>1092</v>
      </c>
      <c r="H291" s="13" t="s">
        <v>456</v>
      </c>
      <c r="I291" s="52" t="s">
        <v>1247</v>
      </c>
      <c r="J291" s="21" t="s">
        <v>1248</v>
      </c>
    </row>
    <row r="292" spans="1:10" x14ac:dyDescent="0.3">
      <c r="A292">
        <f t="shared" si="4"/>
        <v>289</v>
      </c>
      <c r="B292" s="1">
        <v>45746</v>
      </c>
      <c r="C292" t="s">
        <v>1249</v>
      </c>
      <c r="D292" s="8" t="s">
        <v>1250</v>
      </c>
      <c r="E292" s="13" t="s">
        <v>36</v>
      </c>
      <c r="F292" s="13" t="s">
        <v>36</v>
      </c>
      <c r="G292" s="13" t="s">
        <v>234</v>
      </c>
      <c r="H292" s="13" t="s">
        <v>62</v>
      </c>
      <c r="I292" s="52" t="s">
        <v>1251</v>
      </c>
    </row>
    <row r="293" spans="1:10" x14ac:dyDescent="0.3">
      <c r="A293">
        <f t="shared" si="4"/>
        <v>290</v>
      </c>
      <c r="B293" s="1">
        <v>45759</v>
      </c>
      <c r="C293" t="s">
        <v>1252</v>
      </c>
      <c r="D293" s="8" t="s">
        <v>1253</v>
      </c>
      <c r="E293" s="13" t="s">
        <v>36</v>
      </c>
      <c r="F293" s="13" t="s">
        <v>36</v>
      </c>
      <c r="G293" s="13" t="s">
        <v>61</v>
      </c>
      <c r="H293" s="13" t="s">
        <v>62</v>
      </c>
      <c r="I293" s="52" t="s">
        <v>1254</v>
      </c>
      <c r="J293" s="21" t="s">
        <v>1255</v>
      </c>
    </row>
    <row r="294" spans="1:10" x14ac:dyDescent="0.3">
      <c r="A294">
        <f t="shared" si="4"/>
        <v>291</v>
      </c>
      <c r="B294" s="1">
        <v>45770</v>
      </c>
      <c r="C294" t="s">
        <v>1256</v>
      </c>
      <c r="D294" s="8" t="s">
        <v>1257</v>
      </c>
      <c r="E294" s="13" t="s">
        <v>36</v>
      </c>
      <c r="F294" s="13" t="s">
        <v>36</v>
      </c>
      <c r="G294" s="13" t="s">
        <v>75</v>
      </c>
      <c r="H294" s="13" t="s">
        <v>62</v>
      </c>
      <c r="I294" s="52" t="s">
        <v>1258</v>
      </c>
    </row>
    <row r="295" spans="1:10" x14ac:dyDescent="0.3">
      <c r="A295">
        <f t="shared" si="4"/>
        <v>292</v>
      </c>
      <c r="B295" s="1">
        <v>45778</v>
      </c>
      <c r="C295" t="s">
        <v>1259</v>
      </c>
      <c r="D295" s="8" t="s">
        <v>1260</v>
      </c>
      <c r="E295" s="13" t="s">
        <v>36</v>
      </c>
      <c r="F295" s="13" t="s">
        <v>36</v>
      </c>
      <c r="G295" s="13" t="s">
        <v>70</v>
      </c>
      <c r="H295" s="13" t="s">
        <v>62</v>
      </c>
      <c r="I295" s="52" t="s">
        <v>1261</v>
      </c>
    </row>
    <row r="296" spans="1:10" x14ac:dyDescent="0.3">
      <c r="A296">
        <f t="shared" si="4"/>
        <v>293</v>
      </c>
      <c r="B296" s="1">
        <v>45795</v>
      </c>
      <c r="C296" t="s">
        <v>1262</v>
      </c>
      <c r="D296" s="8" t="s">
        <v>1263</v>
      </c>
      <c r="E296" s="13" t="s">
        <v>36</v>
      </c>
      <c r="F296" s="13" t="s">
        <v>36</v>
      </c>
      <c r="G296" s="13" t="s">
        <v>372</v>
      </c>
      <c r="H296" s="13" t="s">
        <v>62</v>
      </c>
      <c r="I296" s="10" t="s">
        <v>1264</v>
      </c>
    </row>
    <row r="297" spans="1:10" x14ac:dyDescent="0.3">
      <c r="A297">
        <f t="shared" si="4"/>
        <v>294</v>
      </c>
      <c r="B297" s="1">
        <v>45801</v>
      </c>
      <c r="C297" t="s">
        <v>1265</v>
      </c>
      <c r="D297" s="8" t="s">
        <v>1266</v>
      </c>
      <c r="E297" s="13" t="s">
        <v>36</v>
      </c>
      <c r="F297" s="13" t="s">
        <v>36</v>
      </c>
      <c r="G297" s="13" t="s">
        <v>61</v>
      </c>
      <c r="H297" s="13" t="s">
        <v>62</v>
      </c>
      <c r="I297" s="52" t="s">
        <v>1267</v>
      </c>
    </row>
    <row r="298" spans="1:10" x14ac:dyDescent="0.3">
      <c r="A298">
        <f t="shared" si="4"/>
        <v>295</v>
      </c>
      <c r="B298" s="1">
        <v>45808</v>
      </c>
      <c r="C298" t="s">
        <v>1268</v>
      </c>
      <c r="D298" s="8" t="s">
        <v>1269</v>
      </c>
      <c r="E298" s="13" t="s">
        <v>36</v>
      </c>
      <c r="F298" s="13" t="s">
        <v>36</v>
      </c>
      <c r="G298" s="13" t="s">
        <v>101</v>
      </c>
      <c r="H298" s="13" t="s">
        <v>62</v>
      </c>
      <c r="I298" s="10" t="s">
        <v>792</v>
      </c>
    </row>
    <row r="299" spans="1:10" x14ac:dyDescent="0.3">
      <c r="A299">
        <f t="shared" si="4"/>
        <v>296</v>
      </c>
      <c r="B299" s="1">
        <v>45816</v>
      </c>
      <c r="C299" t="s">
        <v>1270</v>
      </c>
      <c r="D299" s="8" t="s">
        <v>863</v>
      </c>
      <c r="E299" s="13" t="s">
        <v>36</v>
      </c>
      <c r="F299" s="13" t="s">
        <v>36</v>
      </c>
      <c r="G299" s="13" t="s">
        <v>86</v>
      </c>
      <c r="H299" s="13" t="s">
        <v>62</v>
      </c>
      <c r="I299" s="28" t="s">
        <v>339</v>
      </c>
    </row>
    <row r="300" spans="1:10" x14ac:dyDescent="0.3">
      <c r="A300">
        <f t="shared" si="4"/>
        <v>297</v>
      </c>
      <c r="B300" s="1">
        <v>45822</v>
      </c>
      <c r="C300" t="s">
        <v>1271</v>
      </c>
      <c r="D300" s="8" t="s">
        <v>1272</v>
      </c>
      <c r="E300" s="13" t="s">
        <v>36</v>
      </c>
      <c r="F300" s="13" t="s">
        <v>36</v>
      </c>
      <c r="G300" s="13" t="s">
        <v>61</v>
      </c>
      <c r="H300" s="13" t="s">
        <v>62</v>
      </c>
      <c r="I300" s="52" t="s">
        <v>1267</v>
      </c>
      <c r="J300" s="21" t="s">
        <v>1273</v>
      </c>
    </row>
    <row r="301" spans="1:10" x14ac:dyDescent="0.3">
      <c r="A301">
        <f t="shared" si="4"/>
        <v>298</v>
      </c>
      <c r="B301" s="1">
        <v>45823</v>
      </c>
      <c r="C301" t="s">
        <v>1274</v>
      </c>
      <c r="D301" s="8" t="s">
        <v>1275</v>
      </c>
      <c r="E301" s="13" t="s">
        <v>36</v>
      </c>
      <c r="F301" s="13" t="s">
        <v>36</v>
      </c>
      <c r="G301" s="13" t="s">
        <v>219</v>
      </c>
      <c r="H301" s="13" t="s">
        <v>62</v>
      </c>
      <c r="I301" s="52" t="s">
        <v>1276</v>
      </c>
    </row>
    <row r="302" spans="1:10" x14ac:dyDescent="0.3">
      <c r="A302">
        <f t="shared" si="4"/>
        <v>299</v>
      </c>
      <c r="B302" s="1">
        <v>45842</v>
      </c>
      <c r="C302" t="s">
        <v>1277</v>
      </c>
      <c r="D302" s="8" t="s">
        <v>1278</v>
      </c>
      <c r="E302" s="13" t="s">
        <v>36</v>
      </c>
      <c r="F302" s="13" t="s">
        <v>36</v>
      </c>
      <c r="G302" s="13" t="s">
        <v>219</v>
      </c>
      <c r="H302" s="13" t="s">
        <v>62</v>
      </c>
      <c r="I302" s="52" t="s">
        <v>1279</v>
      </c>
    </row>
    <row r="303" spans="1:10" x14ac:dyDescent="0.3">
      <c r="A303">
        <f t="shared" si="4"/>
        <v>300</v>
      </c>
      <c r="B303" s="1">
        <v>45854</v>
      </c>
      <c r="C303" t="s">
        <v>1280</v>
      </c>
      <c r="D303" s="8" t="s">
        <v>1281</v>
      </c>
      <c r="E303" s="13" t="s">
        <v>36</v>
      </c>
      <c r="F303" s="13" t="s">
        <v>36</v>
      </c>
      <c r="G303" s="13" t="s">
        <v>61</v>
      </c>
      <c r="H303" s="13" t="s">
        <v>62</v>
      </c>
      <c r="I303" s="52" t="s">
        <v>1267</v>
      </c>
      <c r="J303" s="21" t="s">
        <v>1282</v>
      </c>
    </row>
    <row r="304" spans="1:10" x14ac:dyDescent="0.3">
      <c r="A304">
        <f t="shared" si="4"/>
        <v>301</v>
      </c>
      <c r="B304" s="1">
        <v>45858</v>
      </c>
      <c r="C304" t="s">
        <v>1283</v>
      </c>
      <c r="D304" s="8" t="s">
        <v>1284</v>
      </c>
      <c r="E304" s="13" t="s">
        <v>36</v>
      </c>
      <c r="F304" s="13" t="s">
        <v>36</v>
      </c>
      <c r="G304" s="13" t="s">
        <v>402</v>
      </c>
      <c r="H304" s="13" t="s">
        <v>62</v>
      </c>
      <c r="I304" s="10" t="s">
        <v>1285</v>
      </c>
    </row>
    <row r="305" spans="1:10" x14ac:dyDescent="0.3">
      <c r="A305">
        <f t="shared" si="4"/>
        <v>302</v>
      </c>
      <c r="B305" s="1">
        <v>45921</v>
      </c>
      <c r="C305" t="s">
        <v>1286</v>
      </c>
      <c r="D305" s="8" t="s">
        <v>1287</v>
      </c>
      <c r="E305" s="13" t="s">
        <v>36</v>
      </c>
      <c r="F305" s="13" t="s">
        <v>36</v>
      </c>
      <c r="G305" s="13" t="s">
        <v>61</v>
      </c>
      <c r="H305" s="13" t="s">
        <v>62</v>
      </c>
      <c r="I305" s="52" t="s">
        <v>401</v>
      </c>
      <c r="J305" s="21" t="s">
        <v>1288</v>
      </c>
    </row>
    <row r="306" spans="1:10" x14ac:dyDescent="0.3">
      <c r="A306">
        <f t="shared" si="4"/>
        <v>303</v>
      </c>
      <c r="B306" s="1">
        <v>45927</v>
      </c>
      <c r="C306" t="s">
        <v>1289</v>
      </c>
      <c r="D306" s="8" t="s">
        <v>1290</v>
      </c>
      <c r="E306" s="13" t="s">
        <v>36</v>
      </c>
      <c r="F306" s="13" t="s">
        <v>36</v>
      </c>
      <c r="G306" s="13" t="s">
        <v>75</v>
      </c>
      <c r="H306" s="13" t="s">
        <v>62</v>
      </c>
      <c r="I306" s="10" t="s">
        <v>1291</v>
      </c>
    </row>
    <row r="307" spans="1:10" x14ac:dyDescent="0.3">
      <c r="A307">
        <f t="shared" si="4"/>
        <v>304</v>
      </c>
      <c r="B307" s="1">
        <v>45934</v>
      </c>
      <c r="C307" t="s">
        <v>1292</v>
      </c>
      <c r="D307" s="8" t="s">
        <v>1293</v>
      </c>
      <c r="E307" s="13" t="s">
        <v>36</v>
      </c>
      <c r="F307" s="13" t="s">
        <v>36</v>
      </c>
      <c r="G307" s="13" t="s">
        <v>75</v>
      </c>
      <c r="H307" s="13" t="s">
        <v>62</v>
      </c>
      <c r="I307" s="10" t="s">
        <v>1196</v>
      </c>
      <c r="J307" s="21" t="s">
        <v>1294</v>
      </c>
    </row>
    <row r="308" spans="1:10" x14ac:dyDescent="0.3">
      <c r="A308">
        <f t="shared" si="4"/>
        <v>305</v>
      </c>
      <c r="B308" s="1">
        <v>45941</v>
      </c>
      <c r="C308" t="s">
        <v>1295</v>
      </c>
      <c r="D308" s="8" t="s">
        <v>1296</v>
      </c>
      <c r="E308" s="13" t="s">
        <v>36</v>
      </c>
      <c r="F308" s="13" t="s">
        <v>36</v>
      </c>
      <c r="G308" s="13" t="s">
        <v>61</v>
      </c>
      <c r="H308" s="13" t="s">
        <v>62</v>
      </c>
      <c r="I308" s="52" t="s">
        <v>401</v>
      </c>
      <c r="J308" s="21" t="s">
        <v>1297</v>
      </c>
    </row>
    <row r="309" spans="1:10" x14ac:dyDescent="0.3">
      <c r="A309">
        <f t="shared" si="4"/>
        <v>306</v>
      </c>
      <c r="B309" s="1">
        <v>45977</v>
      </c>
      <c r="C309" t="s">
        <v>1298</v>
      </c>
      <c r="D309" s="8" t="s">
        <v>1299</v>
      </c>
      <c r="E309" s="13" t="s">
        <v>36</v>
      </c>
      <c r="F309" s="13" t="s">
        <v>36</v>
      </c>
      <c r="G309" s="13" t="s">
        <v>101</v>
      </c>
      <c r="H309" s="13" t="s">
        <v>62</v>
      </c>
      <c r="I309" s="10" t="s">
        <v>1300</v>
      </c>
    </row>
    <row r="310" spans="1:10" x14ac:dyDescent="0.3">
      <c r="A310">
        <f t="shared" si="4"/>
        <v>307</v>
      </c>
      <c r="B310" s="1">
        <v>46013</v>
      </c>
      <c r="C310" t="s">
        <v>1259</v>
      </c>
      <c r="D310" s="8" t="s">
        <v>1301</v>
      </c>
      <c r="E310" s="13" t="s">
        <v>36</v>
      </c>
      <c r="F310" s="13" t="s">
        <v>36</v>
      </c>
      <c r="G310" s="13" t="s">
        <v>70</v>
      </c>
      <c r="H310" s="13" t="s">
        <v>62</v>
      </c>
      <c r="I310" s="26" t="s">
        <v>1302</v>
      </c>
    </row>
    <row r="311" spans="1:10" x14ac:dyDescent="0.3">
      <c r="A311">
        <f t="shared" si="4"/>
        <v>308</v>
      </c>
      <c r="B311" s="1">
        <v>46025</v>
      </c>
      <c r="C311" t="s">
        <v>1303</v>
      </c>
      <c r="D311" s="8" t="s">
        <v>1304</v>
      </c>
      <c r="E311" s="13" t="s">
        <v>36</v>
      </c>
      <c r="F311" s="13" t="s">
        <v>36</v>
      </c>
      <c r="G311" s="13" t="s">
        <v>234</v>
      </c>
      <c r="H311" s="13" t="s">
        <v>62</v>
      </c>
      <c r="I311" s="10" t="s">
        <v>1305</v>
      </c>
    </row>
    <row r="312" spans="1:10" x14ac:dyDescent="0.3">
      <c r="A312">
        <f t="shared" si="4"/>
        <v>309</v>
      </c>
      <c r="B312" s="1">
        <v>46067</v>
      </c>
      <c r="C312" t="s">
        <v>1306</v>
      </c>
      <c r="D312" s="8" t="s">
        <v>1307</v>
      </c>
      <c r="E312" s="13" t="s">
        <v>36</v>
      </c>
      <c r="F312" s="13" t="s">
        <v>36</v>
      </c>
      <c r="G312" s="13" t="s">
        <v>61</v>
      </c>
      <c r="H312" s="13" t="s">
        <v>62</v>
      </c>
      <c r="I312" s="28" t="s">
        <v>401</v>
      </c>
      <c r="J312" s="21" t="s">
        <v>1308</v>
      </c>
    </row>
    <row r="313" spans="1:10" x14ac:dyDescent="0.3">
      <c r="A313">
        <f t="shared" si="4"/>
        <v>310</v>
      </c>
      <c r="B313" s="1">
        <v>46074</v>
      </c>
      <c r="C313" t="s">
        <v>1237</v>
      </c>
      <c r="D313" s="8" t="s">
        <v>1309</v>
      </c>
      <c r="E313" s="13" t="s">
        <v>36</v>
      </c>
      <c r="F313" s="13" t="s">
        <v>36</v>
      </c>
      <c r="G313" s="13" t="s">
        <v>127</v>
      </c>
      <c r="H313" s="13" t="s">
        <v>62</v>
      </c>
      <c r="I313" s="10" t="s">
        <v>128</v>
      </c>
    </row>
    <row r="314" spans="1:10" x14ac:dyDescent="0.3">
      <c r="A314">
        <f t="shared" si="4"/>
        <v>311</v>
      </c>
      <c r="B314" s="1">
        <v>46082</v>
      </c>
      <c r="C314" t="s">
        <v>1310</v>
      </c>
      <c r="D314" s="8" t="s">
        <v>1311</v>
      </c>
      <c r="E314" s="13" t="s">
        <v>36</v>
      </c>
      <c r="F314" s="13" t="s">
        <v>36</v>
      </c>
      <c r="G314" s="13" t="s">
        <v>91</v>
      </c>
      <c r="H314" s="13" t="s">
        <v>62</v>
      </c>
      <c r="I314" s="28" t="s">
        <v>401</v>
      </c>
      <c r="J314" s="21" t="s">
        <v>1312</v>
      </c>
    </row>
    <row r="315" spans="1:10" x14ac:dyDescent="0.3">
      <c r="A315">
        <f t="shared" si="4"/>
        <v>312</v>
      </c>
      <c r="B315" s="1">
        <v>46112</v>
      </c>
      <c r="C315" t="s">
        <v>1812</v>
      </c>
      <c r="D315" s="68" t="s">
        <v>1813</v>
      </c>
      <c r="E315" s="13" t="s">
        <v>36</v>
      </c>
      <c r="F315" s="13" t="s">
        <v>36</v>
      </c>
      <c r="G315" s="13" t="s">
        <v>927</v>
      </c>
      <c r="H315" s="13" t="s">
        <v>39</v>
      </c>
      <c r="I315" s="10" t="s">
        <v>1814</v>
      </c>
    </row>
    <row r="316" spans="1:10" x14ac:dyDescent="0.3">
      <c r="A316">
        <f t="shared" si="4"/>
        <v>313</v>
      </c>
      <c r="B316" s="1">
        <v>46116</v>
      </c>
      <c r="C316" t="s">
        <v>1816</v>
      </c>
      <c r="D316" s="68" t="s">
        <v>929</v>
      </c>
      <c r="E316" s="13" t="s">
        <v>36</v>
      </c>
      <c r="F316" s="13" t="s">
        <v>36</v>
      </c>
      <c r="G316" s="13" t="s">
        <v>164</v>
      </c>
      <c r="H316" s="13" t="s">
        <v>39</v>
      </c>
      <c r="I316" s="10" t="s">
        <v>1814</v>
      </c>
    </row>
    <row r="317" spans="1:10" x14ac:dyDescent="0.3">
      <c r="A317">
        <f t="shared" si="4"/>
        <v>314</v>
      </c>
      <c r="B317" s="1">
        <v>46131</v>
      </c>
      <c r="C317" t="s">
        <v>1804</v>
      </c>
      <c r="D317" s="8" t="s">
        <v>1825</v>
      </c>
      <c r="E317" s="8" t="s">
        <v>36</v>
      </c>
      <c r="F317" s="8" t="s">
        <v>36</v>
      </c>
      <c r="G317" s="8" t="s">
        <v>267</v>
      </c>
      <c r="H317" s="8" t="s">
        <v>39</v>
      </c>
      <c r="I317" s="10" t="s">
        <v>403</v>
      </c>
      <c r="J317"/>
    </row>
    <row r="318" spans="1:10" x14ac:dyDescent="0.3">
      <c r="A318">
        <f t="shared" si="4"/>
        <v>315</v>
      </c>
      <c r="B318" s="1">
        <v>46132</v>
      </c>
      <c r="C318" t="s">
        <v>1313</v>
      </c>
      <c r="D318" s="8" t="s">
        <v>549</v>
      </c>
      <c r="E318" s="13" t="s">
        <v>36</v>
      </c>
      <c r="F318" s="13" t="s">
        <v>36</v>
      </c>
      <c r="G318" s="13" t="s">
        <v>101</v>
      </c>
      <c r="H318" s="13" t="s">
        <v>62</v>
      </c>
      <c r="I318" s="10" t="s">
        <v>1314</v>
      </c>
    </row>
    <row r="319" spans="1:10" x14ac:dyDescent="0.3">
      <c r="A319">
        <f t="shared" si="4"/>
        <v>316</v>
      </c>
      <c r="B319" s="1">
        <v>46151</v>
      </c>
      <c r="C319" t="s">
        <v>1315</v>
      </c>
      <c r="D319" s="8" t="s">
        <v>1837</v>
      </c>
      <c r="E319" s="13" t="s">
        <v>36</v>
      </c>
      <c r="F319" s="13" t="s">
        <v>36</v>
      </c>
      <c r="G319" s="13" t="s">
        <v>985</v>
      </c>
      <c r="H319" s="13" t="s">
        <v>62</v>
      </c>
      <c r="I319" s="10" t="s">
        <v>1316</v>
      </c>
      <c r="J319" s="21" t="s">
        <v>1836</v>
      </c>
    </row>
    <row r="320" spans="1:10" x14ac:dyDescent="0.3">
      <c r="A320">
        <f t="shared" si="4"/>
        <v>317</v>
      </c>
      <c r="B320" s="1">
        <v>46156</v>
      </c>
      <c r="C320" t="s">
        <v>1838</v>
      </c>
      <c r="D320" s="8" t="s">
        <v>1842</v>
      </c>
      <c r="E320" s="13" t="s">
        <v>36</v>
      </c>
      <c r="F320" s="13" t="s">
        <v>36</v>
      </c>
      <c r="G320" s="13" t="s">
        <v>447</v>
      </c>
      <c r="H320" s="13" t="s">
        <v>62</v>
      </c>
      <c r="I320" s="10" t="s">
        <v>1840</v>
      </c>
    </row>
    <row r="321" spans="1:11" x14ac:dyDescent="0.3">
      <c r="A321">
        <f t="shared" si="4"/>
        <v>318</v>
      </c>
      <c r="B321" s="1">
        <v>46180</v>
      </c>
      <c r="C321" t="s">
        <v>1839</v>
      </c>
      <c r="D321" s="8" t="s">
        <v>1845</v>
      </c>
      <c r="E321" s="8" t="s">
        <v>36</v>
      </c>
      <c r="F321" s="8" t="s">
        <v>36</v>
      </c>
      <c r="G321" s="8" t="s">
        <v>330</v>
      </c>
      <c r="H321" s="8" t="s">
        <v>62</v>
      </c>
      <c r="I321" s="10" t="s">
        <v>1846</v>
      </c>
      <c r="K321" s="47"/>
    </row>
    <row r="322" spans="1:11" x14ac:dyDescent="0.3">
      <c r="A322">
        <f t="shared" si="4"/>
        <v>319</v>
      </c>
      <c r="B322" s="1">
        <v>46194</v>
      </c>
      <c r="C322" t="s">
        <v>1853</v>
      </c>
      <c r="D322" s="8" t="s">
        <v>1852</v>
      </c>
      <c r="E322" s="8" t="s">
        <v>36</v>
      </c>
      <c r="F322" s="8" t="s">
        <v>36</v>
      </c>
      <c r="G322" s="8" t="s">
        <v>259</v>
      </c>
      <c r="H322" s="8" t="s">
        <v>62</v>
      </c>
      <c r="I322" s="10" t="s">
        <v>313</v>
      </c>
      <c r="K322" s="47"/>
    </row>
    <row r="323" spans="1:11" x14ac:dyDescent="0.3">
      <c r="A323">
        <f t="shared" si="4"/>
        <v>320</v>
      </c>
      <c r="B323" s="1">
        <v>46201</v>
      </c>
      <c r="C323" t="s">
        <v>1855</v>
      </c>
      <c r="D323" s="8" t="s">
        <v>1206</v>
      </c>
      <c r="E323" s="8" t="s">
        <v>36</v>
      </c>
      <c r="F323" s="8" t="s">
        <v>36</v>
      </c>
      <c r="G323" s="8" t="s">
        <v>101</v>
      </c>
      <c r="H323" s="8" t="s">
        <v>62</v>
      </c>
      <c r="I323" s="10" t="s">
        <v>1856</v>
      </c>
      <c r="K323" s="47"/>
    </row>
    <row r="324" spans="1:11" x14ac:dyDescent="0.3">
      <c r="A324">
        <f t="shared" si="4"/>
        <v>321</v>
      </c>
      <c r="B324" s="1">
        <v>46209</v>
      </c>
      <c r="C324" t="s">
        <v>416</v>
      </c>
      <c r="D324" s="8" t="s">
        <v>397</v>
      </c>
      <c r="E324" s="8"/>
      <c r="F324" s="8"/>
      <c r="G324" s="8" t="s">
        <v>377</v>
      </c>
      <c r="H324" s="8" t="s">
        <v>39</v>
      </c>
      <c r="I324" s="10" t="s">
        <v>403</v>
      </c>
      <c r="K324" s="47"/>
    </row>
    <row r="325" spans="1:11" x14ac:dyDescent="0.3">
      <c r="A325">
        <f t="shared" si="4"/>
        <v>322</v>
      </c>
      <c r="E325" s="8"/>
      <c r="F325" s="8"/>
      <c r="G325" s="8"/>
      <c r="H325" s="8"/>
      <c r="I325" s="10"/>
      <c r="K325" s="47"/>
    </row>
    <row r="326" spans="1:11" x14ac:dyDescent="0.3">
      <c r="A326">
        <f t="shared" si="4"/>
        <v>323</v>
      </c>
      <c r="B326" s="1">
        <v>46263</v>
      </c>
      <c r="C326" t="s">
        <v>1860</v>
      </c>
      <c r="D326" s="8" t="s">
        <v>397</v>
      </c>
      <c r="G326" s="8" t="s">
        <v>447</v>
      </c>
      <c r="H326" s="8" t="s">
        <v>39</v>
      </c>
      <c r="I326" s="10"/>
      <c r="K326" s="47"/>
    </row>
    <row r="327" spans="1:11" x14ac:dyDescent="0.3">
      <c r="A327">
        <f t="shared" si="4"/>
        <v>324</v>
      </c>
      <c r="B327" s="1">
        <v>46285</v>
      </c>
      <c r="C327" t="s">
        <v>1317</v>
      </c>
      <c r="D327" s="8" t="s">
        <v>397</v>
      </c>
      <c r="G327" s="13" t="s">
        <v>38</v>
      </c>
      <c r="H327" s="13" t="s">
        <v>62</v>
      </c>
    </row>
    <row r="328" spans="1:11" x14ac:dyDescent="0.3">
      <c r="A328">
        <f t="shared" si="4"/>
        <v>325</v>
      </c>
    </row>
    <row r="329" spans="1:11" x14ac:dyDescent="0.3">
      <c r="A329">
        <f t="shared" ref="A329:A331" si="5">+A328+1</f>
        <v>326</v>
      </c>
    </row>
    <row r="330" spans="1:11" x14ac:dyDescent="0.3">
      <c r="A330">
        <f t="shared" si="5"/>
        <v>327</v>
      </c>
    </row>
    <row r="331" spans="1:11" x14ac:dyDescent="0.3">
      <c r="A331">
        <f t="shared" si="5"/>
        <v>328</v>
      </c>
    </row>
    <row r="332" spans="1:11" x14ac:dyDescent="0.3">
      <c r="A332">
        <f t="shared" ref="A329:A336" si="6">+A331+1</f>
        <v>329</v>
      </c>
    </row>
    <row r="333" spans="1:11" x14ac:dyDescent="0.3">
      <c r="A333">
        <f t="shared" si="6"/>
        <v>330</v>
      </c>
    </row>
    <row r="334" spans="1:11" x14ac:dyDescent="0.3">
      <c r="A334">
        <f t="shared" si="6"/>
        <v>331</v>
      </c>
    </row>
    <row r="335" spans="1:11" x14ac:dyDescent="0.3">
      <c r="A335">
        <f t="shared" si="6"/>
        <v>332</v>
      </c>
    </row>
    <row r="336" spans="1:11" x14ac:dyDescent="0.3">
      <c r="A336">
        <f t="shared" si="6"/>
        <v>333</v>
      </c>
    </row>
  </sheetData>
  <autoFilter ref="A3:J336" xr:uid="{74DDCD62-CE9F-4F69-B53F-4F43DB3583B8}"/>
  <phoneticPr fontId="7" type="noConversion"/>
  <hyperlinks>
    <hyperlink ref="I29" r:id="rId1" xr:uid="{00000000-0004-0000-0100-000005000000}"/>
    <hyperlink ref="I31" r:id="rId2" xr:uid="{00000000-0004-0000-0100-000006000000}"/>
    <hyperlink ref="I32" r:id="rId3" xr:uid="{00000000-0004-0000-0100-000007000000}"/>
    <hyperlink ref="I30" r:id="rId4" xr:uid="{00000000-0004-0000-0100-000008000000}"/>
    <hyperlink ref="I35" r:id="rId5" xr:uid="{00000000-0004-0000-0100-000009000000}"/>
    <hyperlink ref="I26" r:id="rId6" xr:uid="{00000000-0004-0000-0100-00000A000000}"/>
    <hyperlink ref="I27" r:id="rId7" xr:uid="{00000000-0004-0000-0100-00000B000000}"/>
    <hyperlink ref="I25" r:id="rId8" xr:uid="{00000000-0004-0000-0100-00000C000000}"/>
    <hyperlink ref="I8" r:id="rId9" xr:uid="{00000000-0004-0000-0100-00000D000000}"/>
    <hyperlink ref="I4" r:id="rId10" xr:uid="{00000000-0004-0000-0100-00000E000000}"/>
    <hyperlink ref="I11" r:id="rId11" xr:uid="{00000000-0004-0000-0100-00000F000000}"/>
    <hyperlink ref="I13" r:id="rId12" xr:uid="{00000000-0004-0000-0100-000010000000}"/>
    <hyperlink ref="I16" r:id="rId13" xr:uid="{00000000-0004-0000-0100-000011000000}"/>
    <hyperlink ref="I23" r:id="rId14" xr:uid="{00000000-0004-0000-0100-000012000000}"/>
    <hyperlink ref="I24" r:id="rId15" xr:uid="{00000000-0004-0000-0100-000013000000}"/>
    <hyperlink ref="I22" r:id="rId16" xr:uid="{00000000-0004-0000-0100-000014000000}"/>
    <hyperlink ref="I14" r:id="rId17" xr:uid="{00000000-0004-0000-0100-000015000000}"/>
    <hyperlink ref="I17" r:id="rId18" xr:uid="{00000000-0004-0000-0100-000016000000}"/>
    <hyperlink ref="I18" r:id="rId19" display="http://dengrønnehalvmaraton.dk/" xr:uid="{00000000-0004-0000-0100-000017000000}"/>
    <hyperlink ref="I15" r:id="rId20" display="http://dengrønnehalvmaraton.dk/" xr:uid="{00000000-0004-0000-0100-000018000000}"/>
    <hyperlink ref="I6" r:id="rId21" display="http://dengrønnehalvmaraton.dk/" xr:uid="{00000000-0004-0000-0100-000019000000}"/>
    <hyperlink ref="I9" r:id="rId22" xr:uid="{00000000-0004-0000-0100-00001A000000}"/>
    <hyperlink ref="I10" r:id="rId23" xr:uid="{00000000-0004-0000-0100-00001B000000}"/>
    <hyperlink ref="I12" r:id="rId24" location="box_details_header_anchor" display="http://results.ultimate.dk/smartres/?eventid=853 - box_details_header_anchor" xr:uid="{00000000-0004-0000-0100-00001C000000}"/>
    <hyperlink ref="I19" r:id="rId25" xr:uid="{00000000-0004-0000-0100-00001D000000}"/>
    <hyperlink ref="I20" r:id="rId26" xr:uid="{00000000-0004-0000-0100-00001E000000}"/>
    <hyperlink ref="I21" r:id="rId27" xr:uid="{00000000-0004-0000-0100-00001F000000}"/>
    <hyperlink ref="I36" r:id="rId28" location="2_50D290" display="https://my3.raceresult.com/128028/?lang=dk&amp;fbclid=IwAR0njV4WM_JmH_x2YmxCmJrzzrSgQR2JD5EnR-zKnfx6PbHWFXP730MNU9s - 2_50D290" xr:uid="{00000000-0004-0000-0100-000020000000}"/>
    <hyperlink ref="I41" r:id="rId29" xr:uid="{00000000-0004-0000-0100-000021000000}"/>
    <hyperlink ref="I38" r:id="rId30" display="http://skinnermaraton.dk/resultater%2C diplomer og beretning.html" xr:uid="{00000000-0004-0000-0100-000023000000}"/>
    <hyperlink ref="I37" r:id="rId31" xr:uid="{00000000-0004-0000-0100-000024000000}"/>
    <hyperlink ref="I42" r:id="rId32" display="http://skinnermaraton.dk/resultater%2C diplomer og beretning.html" xr:uid="{00000000-0004-0000-0100-000025000000}"/>
    <hyperlink ref="I44" r:id="rId33" xr:uid="{00000000-0004-0000-0100-000026000000}"/>
    <hyperlink ref="I47" r:id="rId34" xr:uid="{00000000-0004-0000-0100-00002A000000}"/>
    <hyperlink ref="I46" r:id="rId35" display="https://www.løvehalvmarathon.dk/resultatliste/" xr:uid="{00000000-0004-0000-0100-00002B000000}"/>
    <hyperlink ref="J47" r:id="rId36" xr:uid="{00000000-0004-0000-0100-00002D000000}"/>
    <hyperlink ref="I50" r:id="rId37" xr:uid="{00000000-0004-0000-0100-00002E000000}"/>
    <hyperlink ref="I56" r:id="rId38" xr:uid="{00000000-0004-0000-0100-00002F000000}"/>
    <hyperlink ref="I62" r:id="rId39" xr:uid="{00000000-0004-0000-0100-000030000000}"/>
    <hyperlink ref="I51" r:id="rId40" display="https://www.løvehalvmarathon.dk/resultatliste/" xr:uid="{00000000-0004-0000-0100-000031000000}"/>
    <hyperlink ref="I49" r:id="rId41" xr:uid="{00000000-0004-0000-0100-000032000000}"/>
    <hyperlink ref="I52" r:id="rId42" xr:uid="{00000000-0004-0000-0100-000033000000}"/>
    <hyperlink ref="I53" r:id="rId43" xr:uid="{00000000-0004-0000-0100-000034000000}"/>
    <hyperlink ref="I54" r:id="rId44" xr:uid="{00000000-0004-0000-0100-000035000000}"/>
    <hyperlink ref="I63" r:id="rId45" xr:uid="{00000000-0004-0000-0100-000036000000}"/>
    <hyperlink ref="I5" r:id="rId46" xr:uid="{00000000-0004-0000-0100-000038000000}"/>
    <hyperlink ref="I64" r:id="rId47" xr:uid="{00000000-0004-0000-0100-000039000000}"/>
    <hyperlink ref="I60" r:id="rId48" xr:uid="{00000000-0004-0000-0100-00003A000000}"/>
    <hyperlink ref="I59" r:id="rId49" xr:uid="{00000000-0004-0000-0100-00003B000000}"/>
    <hyperlink ref="I58" r:id="rId50" xr:uid="{00000000-0004-0000-0100-00003C000000}"/>
    <hyperlink ref="I57" r:id="rId51" xr:uid="{00000000-0004-0000-0100-00003D000000}"/>
    <hyperlink ref="I65" r:id="rId52" xr:uid="{00000000-0004-0000-0100-000040000000}"/>
    <hyperlink ref="I70" r:id="rId53" xr:uid="{B7A41187-C35F-4958-9D26-3F007C128C72}"/>
    <hyperlink ref="I71" r:id="rId54" xr:uid="{614D3E19-BDBB-4ECD-A892-D7D6E5D941A4}"/>
    <hyperlink ref="I73" r:id="rId55" xr:uid="{46160C1B-72C5-44AB-B247-5A49A22AA26E}"/>
    <hyperlink ref="I74" r:id="rId56" xr:uid="{C35DD1BD-1091-4D53-9D31-96DD9B69E3F3}"/>
    <hyperlink ref="I75" r:id="rId57" display="https://www.løvehalvmarathon.dk/resultatliste/" xr:uid="{E8B38419-B2A9-4246-9F97-9CF21FFF302B}"/>
    <hyperlink ref="I78" r:id="rId58" xr:uid="{A4EEAE73-9A61-4E20-BAA3-000FB76E4B6A}"/>
    <hyperlink ref="I76" r:id="rId59" xr:uid="{1942A042-E37C-4786-BCFF-4FAC1708E558}"/>
    <hyperlink ref="I77" r:id="rId60" location="4_5BFCEB" display="4_5BFCEB" xr:uid="{727ECFD8-6CD0-4DEF-9083-B4DB54D97372}"/>
    <hyperlink ref="I67" r:id="rId61" xr:uid="{10A3AC02-6283-4A6D-81F6-6E029FF68999}"/>
    <hyperlink ref="I79" r:id="rId62" xr:uid="{76362558-383F-47A1-B1D9-0A8108AB319A}"/>
    <hyperlink ref="I80" r:id="rId63" xr:uid="{63380012-E6BF-4EC6-B543-98BC2826E45D}"/>
    <hyperlink ref="I82" r:id="rId64" display="https://www.løvehalvmarathon.dk/resultatliste/" xr:uid="{10D1C28A-9AC3-4426-A5B4-E1D5A19834FE}"/>
    <hyperlink ref="I81" r:id="rId65" display="https://www.løvehalvmarathon.dk/resultatliste/" xr:uid="{756DA004-B59E-4E74-A8B9-E18A0D33B20B}"/>
    <hyperlink ref="I84" r:id="rId66" display="https://www.løvehalvmarathon.dk/resultatliste/" xr:uid="{374D6B85-E039-4EEF-8F4C-A93E618C91EE}"/>
    <hyperlink ref="I85" r:id="rId67" xr:uid="{BB42B4B2-9161-4CF6-B8A4-EFA207BCEF50}"/>
    <hyperlink ref="I55" r:id="rId68" xr:uid="{CB6F2497-4465-40B8-AA44-7D4780E26CE7}"/>
    <hyperlink ref="I90" r:id="rId69" display="https://my.raceresult.com/140274/registration?lang=dk" xr:uid="{CCC15D7B-1309-4C81-ACAC-020D2E4D1E5B}"/>
    <hyperlink ref="I100" r:id="rId70" xr:uid="{42E4DEF8-6113-4820-88EB-CB8E24EF53F1}"/>
    <hyperlink ref="J88" r:id="rId71" display="http://www.hvalsoe-loebeklub.dk/index.php/cannonball/resultater-diplomer" xr:uid="{CCF8561F-822B-44A3-ADCA-A12AB7FCA283}"/>
    <hyperlink ref="I91" r:id="rId72" xr:uid="{8DDA02EB-68D1-4226-AB15-1CE3AD217395}"/>
    <hyperlink ref="I92" r:id="rId73" xr:uid="{9DDAF4C6-6C08-4C87-93C9-6F4AB878670D}"/>
    <hyperlink ref="I98" r:id="rId74" xr:uid="{8F649774-F9D1-4206-9F85-E22CDA7EFA9D}"/>
    <hyperlink ref="I99" r:id="rId75" display="https://www.løvehalvmarathon.dk/diplom-2/" xr:uid="{7B947006-524B-4F58-A356-F86947C003BD}"/>
    <hyperlink ref="I101" r:id="rId76" display="https://www.løvehalvmarathon.dk/diplom-2/" xr:uid="{C23C53AA-55C9-4F67-BE21-E657D344A7B4}"/>
    <hyperlink ref="I104" r:id="rId77" xr:uid="{F3AD53C8-3705-41B2-861D-F913FFFF084F}"/>
    <hyperlink ref="I102" r:id="rId78" xr:uid="{241B6381-F1C1-4E5E-B249-367DC6B66167}"/>
    <hyperlink ref="I107" r:id="rId79" xr:uid="{283CA630-BEF8-469D-8F4D-59AC4C391AEA}"/>
    <hyperlink ref="I34" r:id="rId80" xr:uid="{6F5FCB17-6BE4-4AD9-91ED-B7C946556195}"/>
    <hyperlink ref="I39" r:id="rId81" xr:uid="{6CF66ED7-3F7C-40F1-99AE-F12166A91BF8}"/>
    <hyperlink ref="I105" r:id="rId82" xr:uid="{10BE7273-D69B-4321-B9AB-12B06BDC1E5C}"/>
    <hyperlink ref="I114" r:id="rId83" xr:uid="{0E66E70B-5F6F-4D18-B85B-57C7AC095B6F}"/>
    <hyperlink ref="I115" r:id="rId84" xr:uid="{CC983E6B-CB83-4A49-9EB0-C406CD70B0AF}"/>
    <hyperlink ref="I112" r:id="rId85" xr:uid="{EE282B62-66A3-4CB2-84E0-078985BD1782}"/>
    <hyperlink ref="I116" r:id="rId86" xr:uid="{A13A6CAD-F090-49A0-A2E2-7CE918056E26}"/>
    <hyperlink ref="I117" r:id="rId87" xr:uid="{691FF2CC-B1BC-4B51-9E28-A4CE43968724}"/>
    <hyperlink ref="I118" r:id="rId88" xr:uid="{EAB82563-40A8-49A3-912F-2FCB2388B37A}"/>
    <hyperlink ref="I119" r:id="rId89" xr:uid="{2B966063-7916-49D4-8D36-001BFB186B9C}"/>
    <hyperlink ref="I122" r:id="rId90" xr:uid="{DAD4602B-07C1-4C39-87F4-F1C4B5CAB56C}"/>
    <hyperlink ref="I124" r:id="rId91" xr:uid="{E3574EB4-D3B1-4FBE-B1BF-A28680A180C7}"/>
    <hyperlink ref="I125" r:id="rId92" xr:uid="{68D670D1-348B-4BCE-B433-73057FE1BC64}"/>
    <hyperlink ref="I133" r:id="rId93" xr:uid="{9AF7A71A-61DC-488A-86CB-AE2AC32DFF55}"/>
    <hyperlink ref="I132" r:id="rId94" xr:uid="{A95F8B4C-C19E-460B-92E3-7755F501A1F0}"/>
    <hyperlink ref="I134" r:id="rId95" xr:uid="{18B71F7E-2ECA-43D9-A2F5-81F93E5BD4E3}"/>
    <hyperlink ref="I131" r:id="rId96" xr:uid="{4F505199-8EFE-404E-A099-4484B4DEAD85}"/>
    <hyperlink ref="I135" r:id="rId97" xr:uid="{833F63F7-141F-4B6D-84A1-74A36CC4B7D7}"/>
    <hyperlink ref="I136" r:id="rId98" xr:uid="{79B9F02A-55AD-4595-91B6-446121B1D22E}"/>
    <hyperlink ref="I137" r:id="rId99" xr:uid="{490E4F62-AFE0-4A9E-B47E-E31805137B99}"/>
    <hyperlink ref="I140" r:id="rId100" xr:uid="{511CB1AB-EBE6-43AE-8D0F-4FE3730FADB0}"/>
    <hyperlink ref="I138" r:id="rId101" xr:uid="{7750F619-AAAD-40DC-B798-AB2BBC7B0D9C}"/>
    <hyperlink ref="I139" r:id="rId102" xr:uid="{CD02021E-8AA0-4EE2-9A22-36AE31FEE647}"/>
    <hyperlink ref="I143" r:id="rId103" xr:uid="{10C70E96-01B7-4D3B-A480-BC376301670B}"/>
    <hyperlink ref="I141" r:id="rId104" xr:uid="{B7B9B09D-5646-42D3-8C01-767BC9F9F382}"/>
    <hyperlink ref="I144" r:id="rId105" xr:uid="{C43F59D4-2D45-4BD3-AC95-E69DC8C313C4}"/>
    <hyperlink ref="I147" r:id="rId106" xr:uid="{B43A651B-7F05-42DA-8105-6DC547C3D05F}"/>
    <hyperlink ref="I146" r:id="rId107" xr:uid="{FF7E656D-1448-410B-8CD1-C9B20A838B37}"/>
    <hyperlink ref="I155" r:id="rId108" xr:uid="{74075AA4-BD58-45AE-9605-A6577E2572D1}"/>
    <hyperlink ref="I142" r:id="rId109" xr:uid="{04E6494F-2B88-41B2-B27C-D3F5846AEEA3}"/>
    <hyperlink ref="I161" r:id="rId110" xr:uid="{44376759-6BC3-45EB-BFF8-343BC85365CB}"/>
    <hyperlink ref="I156" r:id="rId111" xr:uid="{05D47139-F6BB-40E8-98C5-7652B2C3A1A5}"/>
    <hyperlink ref="I157" r:id="rId112" xr:uid="{3A148A7B-D076-453D-9476-84F992923135}"/>
    <hyperlink ref="I158" r:id="rId113" xr:uid="{EE655523-CBA8-4FB0-A9C2-BDACF5BBE693}"/>
    <hyperlink ref="I164" r:id="rId114" xr:uid="{B524265F-F4DA-4705-8150-E5512AB1E1E7}"/>
    <hyperlink ref="I165" r:id="rId115" xr:uid="{5C76BE20-8BF1-4350-A6DC-4722FE7CEC2F}"/>
    <hyperlink ref="I166" r:id="rId116" xr:uid="{6727C3D8-65DA-41D9-8C79-D9FEBD7F2B9B}"/>
    <hyperlink ref="I167" r:id="rId117" xr:uid="{789B2789-8226-4A95-8EAF-AAA1F3ECCC67}"/>
    <hyperlink ref="I170" r:id="rId118" xr:uid="{FD3720A2-C194-42D8-802E-61D85205209B}"/>
    <hyperlink ref="I169" r:id="rId119" xr:uid="{CE7388B2-2B86-417C-B03A-13A2A9C416F9}"/>
    <hyperlink ref="I174" r:id="rId120" xr:uid="{DC95BB29-4579-4092-8F9B-90EE7193BA72}"/>
    <hyperlink ref="I176" r:id="rId121" xr:uid="{7B21DEB8-AFE0-4DAF-B2E3-0B1FD551BAA0}"/>
    <hyperlink ref="I179" r:id="rId122" xr:uid="{9A52E519-F6B4-4FFB-9C32-0C8F96823552}"/>
    <hyperlink ref="I177" r:id="rId123" xr:uid="{EFBF4C2F-5269-42AD-9598-BA1069F9BD19}"/>
    <hyperlink ref="I181" r:id="rId124" xr:uid="{B91CBBA6-B622-4E67-B3F2-52769890FB08}"/>
    <hyperlink ref="I180" r:id="rId125" xr:uid="{49C99DE1-E94C-4DBE-B14A-D5D01C63DD6F}"/>
    <hyperlink ref="I187" r:id="rId126" xr:uid="{973F6124-2A41-40A4-ABFB-98F5EB2B59D3}"/>
    <hyperlink ref="I188" r:id="rId127" xr:uid="{70F166D5-27F1-4B65-96E0-94F686E5398D}"/>
    <hyperlink ref="I193" r:id="rId128" xr:uid="{A0613F79-85D2-48CA-BBFE-06A9C27B5566}"/>
    <hyperlink ref="I205" r:id="rId129" xr:uid="{53D2199E-08C6-429C-A122-1F2937BD3976}"/>
    <hyperlink ref="I192" r:id="rId130" xr:uid="{0A9D9851-1406-4E44-9BBD-40AD99BACECA}"/>
    <hyperlink ref="I194" r:id="rId131" xr:uid="{78CDF375-E8D1-4065-A50F-2B90F0B12457}"/>
    <hyperlink ref="I196" r:id="rId132" xr:uid="{3D9008DD-ADE8-4068-8875-693D6CCD6C09}"/>
    <hyperlink ref="I204" r:id="rId133" xr:uid="{76C6A7FF-BFA2-45C4-BA86-A6207E4F7C3C}"/>
    <hyperlink ref="I195" r:id="rId134" xr:uid="{6B53C6DF-B858-4A8C-BEEE-FC02D962C3FA}"/>
    <hyperlink ref="I106" r:id="rId135" xr:uid="{421D5414-3F93-4589-93F7-FC8E0817A755}"/>
    <hyperlink ref="I154" r:id="rId136" xr:uid="{67879B2C-89CE-4657-B739-CEDF98005D32}"/>
    <hyperlink ref="I191" r:id="rId137" xr:uid="{0A82B000-42C9-4C63-BB8F-F2A373CC52CF}"/>
    <hyperlink ref="I199" r:id="rId138" xr:uid="{4B39B000-D47D-4974-9B9C-06BE6899996A}"/>
    <hyperlink ref="I198" r:id="rId139" xr:uid="{0608B4D7-1411-4676-A0AB-5D24995C6CDF}"/>
    <hyperlink ref="I201" r:id="rId140" xr:uid="{2A00D875-2185-4CEB-BBBB-679301DB5EC5}"/>
    <hyperlink ref="I207" r:id="rId141" xr:uid="{82F9BF2B-02CE-4B26-A339-497BFF6B4765}"/>
    <hyperlink ref="I215" r:id="rId142" xr:uid="{F138019A-4848-4D17-B902-F4B5BA5D82FE}"/>
    <hyperlink ref="I216" r:id="rId143" xr:uid="{2CD893CF-A0A5-4B87-82F8-832EC349F902}"/>
    <hyperlink ref="I217" r:id="rId144" xr:uid="{78D8B1BC-8802-47D3-9CB3-899A93A3AD96}"/>
    <hyperlink ref="I218" r:id="rId145" xr:uid="{23834F1C-A2C2-492F-B246-FEDBEBC06493}"/>
    <hyperlink ref="I209" r:id="rId146" xr:uid="{C57E86C7-71CB-41F9-8603-A8244F82E951}"/>
    <hyperlink ref="I210" r:id="rId147" xr:uid="{1E10C301-349D-4932-B751-821FCA9486E4}"/>
    <hyperlink ref="I211" r:id="rId148" xr:uid="{63EB3B23-16E0-4416-B1BE-DAAC3DA00359}"/>
    <hyperlink ref="I212" r:id="rId149" xr:uid="{B3B7453D-7458-4B8C-A603-4F6BD960B79F}"/>
    <hyperlink ref="I228" r:id="rId150" xr:uid="{BA26172C-4C23-4953-9E52-698126617883}"/>
    <hyperlink ref="I221" r:id="rId151" xr:uid="{55DD0330-5CAC-4B48-A7D1-A2F38DFF90D1}"/>
    <hyperlink ref="I223" r:id="rId152" xr:uid="{237481C9-EBAB-470C-87E5-B1FB986EF27E}"/>
    <hyperlink ref="I263" r:id="rId153" xr:uid="{1477B10A-A007-45FD-B283-F3857F53226E}"/>
    <hyperlink ref="I232" r:id="rId154" xr:uid="{0145DA7E-0A27-4896-BC5B-9D3C21FFC557}"/>
    <hyperlink ref="I227" r:id="rId155" xr:uid="{99453FF5-7F91-46D4-B686-8F30C4B4DDEB}"/>
    <hyperlink ref="I233" r:id="rId156" xr:uid="{EDE4B5C5-CE72-4F4D-BC1E-B43B770DD283}"/>
    <hyperlink ref="I230" r:id="rId157" xr:uid="{AE5BB249-999B-4E0C-9E94-23BB9EACEF58}"/>
    <hyperlink ref="I234" r:id="rId158" xr:uid="{91DC3DC9-17F1-43E9-A381-04EE47792209}"/>
    <hyperlink ref="I238" r:id="rId159" xr:uid="{0D9562D8-42C3-4AC6-A319-B915A86C4F7A}"/>
    <hyperlink ref="I235" r:id="rId160" xr:uid="{6D1867FF-9F93-498B-82FA-0CA850DB8C5C}"/>
    <hyperlink ref="I236" r:id="rId161" xr:uid="{80D770F9-FF22-4DD2-A4A3-8873332F5884}"/>
    <hyperlink ref="I244" r:id="rId162" xr:uid="{A7CD27D6-FD97-469C-9BE9-F3F6ADDDA2F7}"/>
    <hyperlink ref="I253" r:id="rId163" xr:uid="{44423B81-FD75-4438-AD2C-DC9FDE48BC8B}"/>
    <hyperlink ref="I241" r:id="rId164" xr:uid="{B3BFFC3D-C695-4D79-827E-CE6241C565E8}"/>
    <hyperlink ref="I252" r:id="rId165" xr:uid="{4D118C6C-0F7D-4849-9CED-36F25AD148CF}"/>
    <hyperlink ref="I261" r:id="rId166" xr:uid="{BC10165F-995B-4642-8602-92D3A7BB23BC}"/>
    <hyperlink ref="I239" r:id="rId167" xr:uid="{59E9CF03-BCB5-45D4-A7FD-37D66A0AF3AF}"/>
    <hyperlink ref="I240" r:id="rId168" xr:uid="{1805175B-74A1-44A7-9322-D2E261A0E155}"/>
    <hyperlink ref="I250" r:id="rId169" xr:uid="{F6767C5D-875D-4685-850D-DB94FB209522}"/>
    <hyperlink ref="I256" r:id="rId170" xr:uid="{2CD70888-DFF0-471E-B066-D06D9A4E6ED5}"/>
    <hyperlink ref="I259" r:id="rId171" xr:uid="{D1C0FA5C-E5C1-4DB4-BD7C-F747CB505758}"/>
    <hyperlink ref="I258" r:id="rId172" xr:uid="{0309C57E-A901-480C-9C91-7F7F04518A69}"/>
    <hyperlink ref="I260" r:id="rId173" xr:uid="{9B141932-B8A0-4B86-B20D-94DB0094A981}"/>
    <hyperlink ref="I262" r:id="rId174" xr:uid="{C1E72363-B20E-4420-9F47-694098076D17}"/>
    <hyperlink ref="I266" r:id="rId175" xr:uid="{97154AC7-241C-40EC-9EB0-EADA1C3E5FCA}"/>
    <hyperlink ref="I267" r:id="rId176" xr:uid="{04CC6EC5-B6B8-4EB5-804D-A45A1A80AC83}"/>
    <hyperlink ref="I265" r:id="rId177" xr:uid="{79A8884B-8F13-4248-B03B-1D240D925365}"/>
    <hyperlink ref="I269" r:id="rId178" xr:uid="{87157208-5813-474C-A514-B18B1D8568A9}"/>
    <hyperlink ref="I270" r:id="rId179" xr:uid="{04E54257-E969-42AA-88CD-F6E2A9E6DE26}"/>
    <hyperlink ref="I268" r:id="rId180" xr:uid="{8AA947C2-C461-491A-8763-2E3671DAA985}"/>
    <hyperlink ref="I271" r:id="rId181" xr:uid="{D9BBA07A-D9E2-494D-B404-FE9EDC51FF48}"/>
    <hyperlink ref="I272" r:id="rId182" xr:uid="{B0AADACC-349D-4B55-8289-0041F4FBD0E9}"/>
    <hyperlink ref="I273" r:id="rId183" xr:uid="{7478B429-91A8-4770-B3D1-26BF9697BC3D}"/>
    <hyperlink ref="I274" r:id="rId184" xr:uid="{7D507CE0-5DA4-44B1-A80C-3A7E1EF5F14B}"/>
    <hyperlink ref="I275" r:id="rId185" xr:uid="{869385C0-A68D-4862-BA30-92E9617E202A}"/>
    <hyperlink ref="I277" r:id="rId186" xr:uid="{95ABF760-8EC2-4CAD-BD51-62820752C23B}"/>
    <hyperlink ref="I127" r:id="rId187" xr:uid="{12FD3C50-C38E-41E4-A7B4-BDF92C7EC375}"/>
    <hyperlink ref="I197" r:id="rId188" xr:uid="{6EE8DBB3-7991-4C8B-8399-E54C0EB47EE0}"/>
    <hyperlink ref="I202" r:id="rId189" xr:uid="{43C98EC9-B6AF-4A09-8EAD-C4EABF93BDBE}"/>
    <hyperlink ref="I162" r:id="rId190" xr:uid="{3C27E3FE-732D-47C6-B432-292CD08D86C2}"/>
    <hyperlink ref="I175" r:id="rId191" xr:uid="{ACDAF536-C131-4CE9-9F28-72B6A3F717DE}"/>
    <hyperlink ref="I182" r:id="rId192" xr:uid="{BFA47377-8B01-4FE9-9F28-6243E88FD7BD}"/>
    <hyperlink ref="I108" r:id="rId193" xr:uid="{B19E6E89-7563-4264-8679-67EE55713C20}"/>
    <hyperlink ref="I72" r:id="rId194" display="https://www.løvehalvmarathon.dk/resultatliste/" xr:uid="{B61EA4F0-4FDA-487B-9D09-54A0164BDC79}"/>
    <hyperlink ref="I280" r:id="rId195" xr:uid="{EDCF34B7-CDC9-4580-886B-DBD1C41E2130}"/>
    <hyperlink ref="I279" r:id="rId196" xr:uid="{ECB864E3-B463-4A41-A42B-FC2EAABA2FA4}"/>
    <hyperlink ref="I282" r:id="rId197" xr:uid="{D3FE52BE-D3CB-4551-B29C-03125CA4C633}"/>
    <hyperlink ref="I281" r:id="rId198" xr:uid="{C9E451F3-5205-4EBB-9461-A1A79D877EBF}"/>
    <hyperlink ref="I283" r:id="rId199" xr:uid="{C67F7972-CD9A-49B2-AFEE-7D143A37EB78}"/>
    <hyperlink ref="I284" r:id="rId200" xr:uid="{0E33B3A5-D076-49DB-877C-F969D777132D}"/>
    <hyperlink ref="I286" r:id="rId201" display="https://hvalsoe-loebeklub.dk/cannonball/cannonball-resultater-diplomer/1932-resultater-og-diplom-24-08-24" xr:uid="{EF1023E7-6F92-49E1-9FEB-20417A11328F}"/>
    <hyperlink ref="I246" r:id="rId202" xr:uid="{08F52CE4-B5F0-468F-AF99-243B3F049C5B}"/>
    <hyperlink ref="I288" r:id="rId203" xr:uid="{55E4024C-2D83-4C94-B7E5-C7799AEF1C6C}"/>
    <hyperlink ref="I285" r:id="rId204" xr:uid="{DD3A7855-C85B-4534-B652-7C1B2DDE8B93}"/>
    <hyperlink ref="I290" r:id="rId205" xr:uid="{CF51528E-82AB-4EC4-B8B6-944A58E79307}"/>
    <hyperlink ref="I289" r:id="rId206" xr:uid="{32D2B4A0-DD1F-4CA0-BA71-F2073CC65467}"/>
    <hyperlink ref="I291" r:id="rId207" xr:uid="{BD3354A1-DA33-49B5-ADDF-FD43E0A0B6EB}"/>
    <hyperlink ref="I292" r:id="rId208" xr:uid="{F4E64371-20CD-4CD6-B34A-E0284C7D7FCD}"/>
    <hyperlink ref="I293" r:id="rId209" xr:uid="{EFA04499-1363-4D33-96C6-D24DBC179B0B}"/>
    <hyperlink ref="I294" r:id="rId210" xr:uid="{2F9FC36F-3AA7-42C7-926A-48799B4CB3A3}"/>
    <hyperlink ref="I295" r:id="rId211" xr:uid="{741E45F9-10A6-4B59-9E8F-783ABAE5BF3A}"/>
    <hyperlink ref="I297" r:id="rId212" xr:uid="{26E4B995-CD88-4D7B-A042-767EB81836BB}"/>
    <hyperlink ref="I300" r:id="rId213" xr:uid="{8621C0EE-BFF2-42A0-B14B-D566E481C8FA}"/>
    <hyperlink ref="I301" r:id="rId214" xr:uid="{0CB8745E-87E5-49F7-9690-7B7B919B90D0}"/>
    <hyperlink ref="I296" r:id="rId215" display="https://drive.google.com/drive/folders/1AohQFtYpU0NhANpvERvYtSInvE7eatV-" xr:uid="{6A8EAF97-8559-4770-98B7-FF391D134A23}"/>
    <hyperlink ref="I299" r:id="rId216" xr:uid="{232B1E29-241F-47EB-BAA6-0818C53C2F9E}"/>
    <hyperlink ref="I298" r:id="rId217" xr:uid="{C1A71DDA-9A0D-4FE7-AE61-AE5DF7C03602}"/>
    <hyperlink ref="I303" r:id="rId218" xr:uid="{E2012B10-9F1D-4D0E-8C90-1BF5B3EE8A1D}"/>
    <hyperlink ref="I302" r:id="rId219" xr:uid="{5911E128-C0EB-4A73-B7A1-E74A18BB647A}"/>
    <hyperlink ref="I304" r:id="rId220" xr:uid="{C20250B6-5E60-4C96-A9F7-0596D328952D}"/>
    <hyperlink ref="I307" r:id="rId221" xr:uid="{54E957A7-5C64-47BF-BFC2-1B8D011CF901}"/>
    <hyperlink ref="I306" r:id="rId222" xr:uid="{FAA8BE87-10B0-44F2-8318-986649F0D993}"/>
    <hyperlink ref="I309" r:id="rId223" xr:uid="{2B8A5B82-81F7-4AF9-AB0A-7B098E037424}"/>
    <hyperlink ref="I310" r:id="rId224" xr:uid="{21DD792C-78D0-4262-AF01-0C13D582AFC4}"/>
    <hyperlink ref="I319" r:id="rId225" xr:uid="{F3F67B04-AAE4-433D-B5EF-6301E51E09A3}"/>
    <hyperlink ref="I312" r:id="rId226" xr:uid="{50F97612-6ED5-42A2-919B-CE0B8EEBFFED}"/>
    <hyperlink ref="I314" r:id="rId227" xr:uid="{BF6A3A60-2C83-4EBD-A9E4-F720C1613461}"/>
    <hyperlink ref="I313" r:id="rId228" xr:uid="{49966D96-2131-4B44-ABEA-59D24D0329E1}"/>
    <hyperlink ref="I315" r:id="rId229" xr:uid="{EF555AC7-586A-4AEC-B006-94EF18020E57}"/>
    <hyperlink ref="I316" r:id="rId230" xr:uid="{14716185-EC9E-4D34-A56C-467F496A9C5B}"/>
    <hyperlink ref="I317" r:id="rId231" xr:uid="{FB1DC84C-9F15-4D8B-A44B-61729E774C2D}"/>
    <hyperlink ref="I318" r:id="rId232" xr:uid="{9A05D34C-4CE3-4E91-9F01-2FA5BA58A23A}"/>
    <hyperlink ref="I320" r:id="rId233" xr:uid="{1D62EBE1-0C5B-4D6B-BD7D-FCC31B3ABD16}"/>
    <hyperlink ref="I321" r:id="rId234" xr:uid="{496D2AD6-530A-4AA5-AC6D-8FEA39D0D59B}"/>
    <hyperlink ref="I322" r:id="rId235" xr:uid="{49CF1DDD-3DE2-401F-8C00-60ACF4F7A355}"/>
    <hyperlink ref="I323" r:id="rId236" xr:uid="{F7B9327D-C019-4E31-A3EC-EDFCC0D0AEF9}"/>
  </hyperlinks>
  <pageMargins left="0.7" right="0.7" top="0.75" bottom="0.75" header="0.3" footer="0.3"/>
  <pageSetup paperSize="9" orientation="portrait" horizontalDpi="4294967293" verticalDpi="4294967293" r:id="rId237"/>
  <legacyDrawing r:id="rId23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815F8-596D-4734-A0EE-E22A4900FDED}">
  <dimension ref="A1:I23"/>
  <sheetViews>
    <sheetView workbookViewId="0">
      <pane ySplit="3" topLeftCell="A4" activePane="bottomLeft" state="frozen"/>
      <selection pane="bottomLeft" activeCell="B22" sqref="B22"/>
    </sheetView>
  </sheetViews>
  <sheetFormatPr defaultRowHeight="14.4" x14ac:dyDescent="0.3"/>
  <cols>
    <col min="1" max="1" width="10.33203125" customWidth="1"/>
    <col min="2" max="2" width="13.44140625" style="1" customWidth="1"/>
    <col min="3" max="3" width="32.44140625" bestFit="1" customWidth="1"/>
    <col min="4" max="4" width="10.33203125" style="8" bestFit="1" customWidth="1"/>
    <col min="5" max="5" width="10.109375" style="13" bestFit="1" customWidth="1"/>
    <col min="6" max="6" width="8.44140625" style="13" bestFit="1" customWidth="1"/>
    <col min="7" max="7" width="15.88671875" style="13" bestFit="1" customWidth="1"/>
    <col min="8" max="8" width="13.44140625" style="24" bestFit="1" customWidth="1"/>
  </cols>
  <sheetData>
    <row r="1" spans="1:9" s="3" customFormat="1" ht="18" x14ac:dyDescent="0.35">
      <c r="A1" s="2" t="s">
        <v>1318</v>
      </c>
      <c r="B1" s="2"/>
      <c r="D1" s="6"/>
      <c r="E1" s="12"/>
      <c r="F1" s="12"/>
      <c r="G1" s="12"/>
      <c r="H1" s="22"/>
    </row>
    <row r="2" spans="1:9" s="3" customFormat="1" ht="18" x14ac:dyDescent="0.35">
      <c r="A2" s="2"/>
      <c r="B2" s="2"/>
      <c r="D2" s="6"/>
      <c r="E2" s="12"/>
      <c r="F2" s="12"/>
      <c r="G2" s="12"/>
      <c r="H2" s="22"/>
    </row>
    <row r="3" spans="1:9" s="3" customFormat="1" ht="18" x14ac:dyDescent="0.35">
      <c r="A3" s="3" t="s">
        <v>23</v>
      </c>
      <c r="B3" s="2" t="s">
        <v>24</v>
      </c>
      <c r="C3" s="4" t="s">
        <v>25</v>
      </c>
      <c r="D3" s="7" t="s">
        <v>26</v>
      </c>
      <c r="E3" s="12" t="s">
        <v>27</v>
      </c>
      <c r="F3" s="12" t="s">
        <v>28</v>
      </c>
      <c r="G3" s="12" t="s">
        <v>30</v>
      </c>
      <c r="H3" s="23" t="s">
        <v>1319</v>
      </c>
      <c r="I3" s="23" t="s">
        <v>33</v>
      </c>
    </row>
    <row r="4" spans="1:9" x14ac:dyDescent="0.3">
      <c r="A4">
        <v>1</v>
      </c>
      <c r="B4" s="1">
        <v>40783</v>
      </c>
      <c r="C4" t="s">
        <v>1320</v>
      </c>
      <c r="D4" s="8" t="s">
        <v>1321</v>
      </c>
      <c r="E4" s="13" t="s">
        <v>36</v>
      </c>
      <c r="F4" s="13" t="s">
        <v>36</v>
      </c>
      <c r="G4" s="13" t="s">
        <v>364</v>
      </c>
      <c r="H4" s="24">
        <v>26.8</v>
      </c>
    </row>
    <row r="5" spans="1:9" x14ac:dyDescent="0.3">
      <c r="A5">
        <f>+A4+1</f>
        <v>2</v>
      </c>
      <c r="B5" s="1">
        <v>41538</v>
      </c>
      <c r="C5" t="s">
        <v>1322</v>
      </c>
      <c r="D5" s="8" t="s">
        <v>1323</v>
      </c>
      <c r="E5" s="13" t="s">
        <v>36</v>
      </c>
      <c r="F5" s="13" t="s">
        <v>42</v>
      </c>
      <c r="G5" s="13" t="s">
        <v>86</v>
      </c>
      <c r="H5" s="24">
        <v>30</v>
      </c>
    </row>
    <row r="6" spans="1:9" x14ac:dyDescent="0.3">
      <c r="A6">
        <f t="shared" ref="A6:A23" si="0">+A5+1</f>
        <v>3</v>
      </c>
      <c r="B6" s="1">
        <v>42891</v>
      </c>
      <c r="C6" t="s">
        <v>511</v>
      </c>
      <c r="D6" s="8" t="s">
        <v>1324</v>
      </c>
      <c r="E6" s="13" t="s">
        <v>42</v>
      </c>
      <c r="F6" s="13" t="s">
        <v>42</v>
      </c>
      <c r="G6" s="13" t="s">
        <v>447</v>
      </c>
      <c r="H6" s="24">
        <v>11.54</v>
      </c>
    </row>
    <row r="7" spans="1:9" x14ac:dyDescent="0.3">
      <c r="A7">
        <f t="shared" si="0"/>
        <v>4</v>
      </c>
      <c r="B7" s="1">
        <v>43569</v>
      </c>
      <c r="C7" t="s">
        <v>1325</v>
      </c>
      <c r="D7" s="8" t="s">
        <v>1324</v>
      </c>
      <c r="E7" s="13" t="s">
        <v>42</v>
      </c>
      <c r="F7" s="13" t="s">
        <v>42</v>
      </c>
      <c r="G7" s="13" t="s">
        <v>278</v>
      </c>
      <c r="H7" s="24">
        <v>7.6</v>
      </c>
    </row>
    <row r="8" spans="1:9" x14ac:dyDescent="0.3">
      <c r="A8">
        <f t="shared" si="0"/>
        <v>5</v>
      </c>
      <c r="B8" s="1">
        <v>43874</v>
      </c>
      <c r="C8" t="s">
        <v>1326</v>
      </c>
      <c r="D8" s="8" t="s">
        <v>1324</v>
      </c>
      <c r="E8" s="13" t="s">
        <v>42</v>
      </c>
      <c r="F8" s="13" t="s">
        <v>42</v>
      </c>
      <c r="G8" s="13" t="s">
        <v>110</v>
      </c>
      <c r="H8" s="24">
        <v>30</v>
      </c>
    </row>
    <row r="9" spans="1:9" x14ac:dyDescent="0.3">
      <c r="A9">
        <f t="shared" si="0"/>
        <v>6</v>
      </c>
      <c r="B9" s="1">
        <v>43925</v>
      </c>
      <c r="C9" t="s">
        <v>1327</v>
      </c>
      <c r="D9" s="8" t="s">
        <v>1328</v>
      </c>
      <c r="E9" s="13" t="s">
        <v>36</v>
      </c>
      <c r="F9" s="13" t="s">
        <v>36</v>
      </c>
      <c r="G9" s="13" t="s">
        <v>1329</v>
      </c>
      <c r="H9" s="24">
        <v>40</v>
      </c>
    </row>
    <row r="10" spans="1:9" x14ac:dyDescent="0.3">
      <c r="A10">
        <f t="shared" si="0"/>
        <v>7</v>
      </c>
      <c r="B10" s="1">
        <v>44821</v>
      </c>
      <c r="C10" s="11" t="s">
        <v>1330</v>
      </c>
      <c r="D10" s="8" t="s">
        <v>1331</v>
      </c>
      <c r="E10" s="13" t="s">
        <v>36</v>
      </c>
      <c r="F10" s="13" t="s">
        <v>42</v>
      </c>
      <c r="G10" s="13" t="s">
        <v>361</v>
      </c>
      <c r="H10" s="24">
        <v>14</v>
      </c>
    </row>
    <row r="11" spans="1:9" x14ac:dyDescent="0.3">
      <c r="A11">
        <f t="shared" si="0"/>
        <v>8</v>
      </c>
      <c r="B11" s="1">
        <v>45100</v>
      </c>
      <c r="C11" t="s">
        <v>1332</v>
      </c>
      <c r="D11" s="8" t="s">
        <v>1333</v>
      </c>
      <c r="E11" s="13" t="s">
        <v>36</v>
      </c>
      <c r="F11" s="13" t="s">
        <v>42</v>
      </c>
      <c r="G11" s="13" t="s">
        <v>1168</v>
      </c>
      <c r="H11" s="24">
        <v>51</v>
      </c>
    </row>
    <row r="12" spans="1:9" x14ac:dyDescent="0.3">
      <c r="A12">
        <f t="shared" si="0"/>
        <v>9</v>
      </c>
      <c r="B12" s="1">
        <v>45113</v>
      </c>
      <c r="C12" t="s">
        <v>1334</v>
      </c>
      <c r="D12" s="8" t="s">
        <v>1324</v>
      </c>
      <c r="E12" s="13" t="s">
        <v>42</v>
      </c>
      <c r="F12" s="13" t="s">
        <v>42</v>
      </c>
      <c r="G12" s="13" t="s">
        <v>101</v>
      </c>
      <c r="H12" s="24">
        <v>23.5</v>
      </c>
    </row>
    <row r="13" spans="1:9" x14ac:dyDescent="0.3">
      <c r="A13">
        <f t="shared" si="0"/>
        <v>10</v>
      </c>
      <c r="B13" s="1">
        <v>45353</v>
      </c>
      <c r="C13" t="s">
        <v>1335</v>
      </c>
      <c r="D13" s="8" t="s">
        <v>1336</v>
      </c>
      <c r="E13" s="13" t="s">
        <v>36</v>
      </c>
      <c r="F13" s="13" t="s">
        <v>36</v>
      </c>
      <c r="G13" s="13" t="s">
        <v>61</v>
      </c>
      <c r="H13" s="24">
        <v>7</v>
      </c>
      <c r="I13" s="37" t="s">
        <v>1337</v>
      </c>
    </row>
    <row r="14" spans="1:9" x14ac:dyDescent="0.3">
      <c r="A14">
        <f t="shared" si="0"/>
        <v>11</v>
      </c>
      <c r="B14" s="1">
        <v>45400</v>
      </c>
      <c r="C14" t="s">
        <v>1338</v>
      </c>
      <c r="D14" s="8" t="s">
        <v>1324</v>
      </c>
      <c r="E14" s="13" t="s">
        <v>42</v>
      </c>
      <c r="F14" s="13" t="s">
        <v>42</v>
      </c>
      <c r="G14" s="13" t="s">
        <v>96</v>
      </c>
      <c r="H14" s="24">
        <v>7</v>
      </c>
    </row>
    <row r="15" spans="1:9" x14ac:dyDescent="0.3">
      <c r="A15">
        <f t="shared" si="0"/>
        <v>12</v>
      </c>
      <c r="B15" s="1">
        <v>45526</v>
      </c>
      <c r="C15" t="s">
        <v>1339</v>
      </c>
      <c r="D15" s="8" t="s">
        <v>1324</v>
      </c>
      <c r="E15" s="13" t="s">
        <v>42</v>
      </c>
      <c r="F15" s="13" t="s">
        <v>42</v>
      </c>
      <c r="G15" s="13" t="s">
        <v>335</v>
      </c>
      <c r="H15" s="24">
        <v>21.1</v>
      </c>
    </row>
    <row r="16" spans="1:9" x14ac:dyDescent="0.3">
      <c r="A16">
        <f t="shared" si="0"/>
        <v>13</v>
      </c>
      <c r="B16" s="1">
        <v>45577</v>
      </c>
      <c r="C16" t="s">
        <v>1340</v>
      </c>
      <c r="D16" s="8" t="s">
        <v>1341</v>
      </c>
      <c r="E16" s="13" t="s">
        <v>36</v>
      </c>
      <c r="F16" s="13" t="s">
        <v>42</v>
      </c>
      <c r="G16" s="13" t="s">
        <v>219</v>
      </c>
      <c r="H16" s="24">
        <v>7</v>
      </c>
      <c r="I16" s="47" t="s">
        <v>1342</v>
      </c>
    </row>
    <row r="17" spans="1:9" x14ac:dyDescent="0.3">
      <c r="A17">
        <f t="shared" si="0"/>
        <v>14</v>
      </c>
      <c r="B17" s="1">
        <v>45864</v>
      </c>
      <c r="C17" t="s">
        <v>1343</v>
      </c>
      <c r="D17" s="8" t="s">
        <v>1324</v>
      </c>
      <c r="E17" s="13" t="s">
        <v>42</v>
      </c>
      <c r="F17" s="13" t="s">
        <v>42</v>
      </c>
      <c r="G17" s="13" t="s">
        <v>86</v>
      </c>
      <c r="H17" s="24">
        <v>37</v>
      </c>
      <c r="I17" s="47"/>
    </row>
    <row r="18" spans="1:9" x14ac:dyDescent="0.3">
      <c r="A18">
        <f t="shared" si="0"/>
        <v>15</v>
      </c>
      <c r="B18" s="1">
        <v>46022</v>
      </c>
      <c r="C18" t="s">
        <v>1344</v>
      </c>
      <c r="D18" s="8" t="s">
        <v>1345</v>
      </c>
      <c r="E18" s="13" t="s">
        <v>36</v>
      </c>
      <c r="F18" s="13" t="s">
        <v>42</v>
      </c>
      <c r="G18" s="13" t="s">
        <v>61</v>
      </c>
      <c r="H18" s="24">
        <v>7</v>
      </c>
      <c r="I18" s="47"/>
    </row>
    <row r="19" spans="1:9" x14ac:dyDescent="0.3">
      <c r="A19">
        <f t="shared" si="0"/>
        <v>16</v>
      </c>
      <c r="B19" s="1">
        <v>46228</v>
      </c>
      <c r="C19" t="s">
        <v>1343</v>
      </c>
      <c r="D19" s="8" t="s">
        <v>397</v>
      </c>
      <c r="G19" s="13" t="s">
        <v>86</v>
      </c>
      <c r="H19" s="24">
        <v>50</v>
      </c>
    </row>
    <row r="20" spans="1:9" x14ac:dyDescent="0.3">
      <c r="A20">
        <f t="shared" si="0"/>
        <v>17</v>
      </c>
      <c r="B20" s="1">
        <v>46281</v>
      </c>
      <c r="C20" t="s">
        <v>1346</v>
      </c>
      <c r="D20" s="8" t="s">
        <v>397</v>
      </c>
      <c r="G20" s="13" t="s">
        <v>429</v>
      </c>
      <c r="H20" s="24">
        <v>65</v>
      </c>
    </row>
    <row r="21" spans="1:9" x14ac:dyDescent="0.3">
      <c r="A21">
        <f t="shared" si="0"/>
        <v>18</v>
      </c>
      <c r="B21" s="1">
        <v>46494</v>
      </c>
      <c r="C21" t="s">
        <v>1347</v>
      </c>
      <c r="D21" s="8" t="s">
        <v>397</v>
      </c>
      <c r="G21" s="13" t="s">
        <v>205</v>
      </c>
      <c r="H21" s="24">
        <v>66</v>
      </c>
    </row>
    <row r="22" spans="1:9" x14ac:dyDescent="0.3">
      <c r="A22">
        <f t="shared" si="0"/>
        <v>19</v>
      </c>
    </row>
    <row r="23" spans="1:9" x14ac:dyDescent="0.3">
      <c r="A23">
        <f t="shared" si="0"/>
        <v>20</v>
      </c>
    </row>
  </sheetData>
  <autoFilter ref="A3:H19" xr:uid="{74DDCD62-CE9F-4F69-B53F-4F43DB3583B8}"/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D132B-CD8C-4BD1-AA28-29D265B00384}">
  <dimension ref="A1:E38"/>
  <sheetViews>
    <sheetView topLeftCell="A15" workbookViewId="0">
      <selection activeCell="C38" sqref="C38"/>
    </sheetView>
  </sheetViews>
  <sheetFormatPr defaultRowHeight="14.4" x14ac:dyDescent="0.3"/>
  <cols>
    <col min="1" max="1" width="17.21875" bestFit="1" customWidth="1"/>
    <col min="2" max="2" width="15" bestFit="1" customWidth="1"/>
    <col min="3" max="3" width="18" bestFit="1" customWidth="1"/>
    <col min="6" max="6" width="17.33203125" bestFit="1" customWidth="1"/>
    <col min="7" max="7" width="15" bestFit="1" customWidth="1"/>
    <col min="8" max="8" width="16.44140625" bestFit="1" customWidth="1"/>
  </cols>
  <sheetData>
    <row r="1" spans="1:4" ht="18" x14ac:dyDescent="0.35">
      <c r="A1" s="4" t="s">
        <v>1348</v>
      </c>
    </row>
    <row r="3" spans="1:4" x14ac:dyDescent="0.3">
      <c r="A3" s="20" t="s">
        <v>1349</v>
      </c>
      <c r="B3" t="s">
        <v>1350</v>
      </c>
      <c r="C3" t="s">
        <v>1351</v>
      </c>
      <c r="D3" s="36" t="s">
        <v>1352</v>
      </c>
    </row>
    <row r="4" spans="1:4" x14ac:dyDescent="0.3">
      <c r="A4" s="21" t="s">
        <v>1353</v>
      </c>
      <c r="B4" s="70">
        <v>22</v>
      </c>
      <c r="C4" s="38">
        <v>21</v>
      </c>
      <c r="D4" s="38">
        <f>31-C4</f>
        <v>10</v>
      </c>
    </row>
    <row r="5" spans="1:4" x14ac:dyDescent="0.3">
      <c r="A5" s="21" t="s">
        <v>1354</v>
      </c>
      <c r="B5" s="70">
        <v>30</v>
      </c>
      <c r="C5" s="38">
        <v>22</v>
      </c>
      <c r="D5" s="38">
        <f>29-C5</f>
        <v>7</v>
      </c>
    </row>
    <row r="6" spans="1:4" x14ac:dyDescent="0.3">
      <c r="A6" s="21" t="s">
        <v>1355</v>
      </c>
      <c r="B6" s="70">
        <v>34</v>
      </c>
      <c r="C6" s="38">
        <v>24</v>
      </c>
      <c r="D6" s="38">
        <f t="shared" ref="D6:D15" si="0">31-C6</f>
        <v>7</v>
      </c>
    </row>
    <row r="7" spans="1:4" x14ac:dyDescent="0.3">
      <c r="A7" s="21" t="s">
        <v>1356</v>
      </c>
      <c r="B7" s="70">
        <v>32</v>
      </c>
      <c r="C7" s="38">
        <v>23</v>
      </c>
      <c r="D7" s="38">
        <f>30-C7</f>
        <v>7</v>
      </c>
    </row>
    <row r="8" spans="1:4" x14ac:dyDescent="0.3">
      <c r="A8" s="21" t="s">
        <v>1357</v>
      </c>
      <c r="B8" s="70">
        <v>40</v>
      </c>
      <c r="C8" s="38">
        <v>27</v>
      </c>
      <c r="D8" s="38">
        <f t="shared" si="0"/>
        <v>4</v>
      </c>
    </row>
    <row r="9" spans="1:4" x14ac:dyDescent="0.3">
      <c r="A9" s="21" t="s">
        <v>1358</v>
      </c>
      <c r="B9" s="70">
        <v>30</v>
      </c>
      <c r="C9" s="38">
        <v>21</v>
      </c>
      <c r="D9" s="38">
        <f>30-C9</f>
        <v>9</v>
      </c>
    </row>
    <row r="10" spans="1:4" x14ac:dyDescent="0.3">
      <c r="A10" s="21" t="s">
        <v>1359</v>
      </c>
      <c r="B10" s="70">
        <v>52</v>
      </c>
      <c r="C10" s="38">
        <v>21</v>
      </c>
      <c r="D10" s="38">
        <f t="shared" si="0"/>
        <v>10</v>
      </c>
    </row>
    <row r="11" spans="1:4" x14ac:dyDescent="0.3">
      <c r="A11" s="21" t="s">
        <v>1360</v>
      </c>
      <c r="B11" s="70">
        <v>31</v>
      </c>
      <c r="C11" s="38">
        <v>22</v>
      </c>
      <c r="D11" s="38">
        <f t="shared" si="0"/>
        <v>9</v>
      </c>
    </row>
    <row r="12" spans="1:4" x14ac:dyDescent="0.3">
      <c r="A12" s="21" t="s">
        <v>1361</v>
      </c>
      <c r="B12" s="70">
        <v>39</v>
      </c>
      <c r="C12" s="38">
        <v>24</v>
      </c>
      <c r="D12" s="38">
        <f>30-C12</f>
        <v>6</v>
      </c>
    </row>
    <row r="13" spans="1:4" x14ac:dyDescent="0.3">
      <c r="A13" s="21" t="s">
        <v>1362</v>
      </c>
      <c r="B13" s="70">
        <v>44</v>
      </c>
      <c r="C13" s="38">
        <v>27</v>
      </c>
      <c r="D13" s="38">
        <f t="shared" si="0"/>
        <v>4</v>
      </c>
    </row>
    <row r="14" spans="1:4" x14ac:dyDescent="0.3">
      <c r="A14" s="21" t="s">
        <v>1363</v>
      </c>
      <c r="B14" s="70">
        <v>44</v>
      </c>
      <c r="C14" s="38">
        <v>26</v>
      </c>
      <c r="D14" s="38">
        <f>30-C14</f>
        <v>4</v>
      </c>
    </row>
    <row r="15" spans="1:4" x14ac:dyDescent="0.3">
      <c r="A15" s="21" t="s">
        <v>1364</v>
      </c>
      <c r="B15" s="70">
        <v>34</v>
      </c>
      <c r="C15" s="38">
        <v>21</v>
      </c>
      <c r="D15" s="38">
        <f t="shared" si="0"/>
        <v>10</v>
      </c>
    </row>
    <row r="16" spans="1:4" x14ac:dyDescent="0.3">
      <c r="A16" s="21" t="s">
        <v>1365</v>
      </c>
      <c r="B16" s="70">
        <v>432</v>
      </c>
      <c r="C16" s="38">
        <v>279</v>
      </c>
      <c r="D16" s="44">
        <f>SUM(D4:D15)</f>
        <v>87</v>
      </c>
    </row>
    <row r="18" spans="1:5" ht="18" x14ac:dyDescent="0.35">
      <c r="A18" s="4"/>
      <c r="B18" s="7" t="s">
        <v>1366</v>
      </c>
      <c r="C18" s="7" t="s">
        <v>1367</v>
      </c>
      <c r="D18" s="7" t="s">
        <v>1368</v>
      </c>
      <c r="E18" s="7" t="s">
        <v>4</v>
      </c>
    </row>
    <row r="19" spans="1:5" ht="18" x14ac:dyDescent="0.35">
      <c r="A19" s="4" t="s">
        <v>1369</v>
      </c>
      <c r="B19" s="56">
        <f>SUM(B20:B43)</f>
        <v>321</v>
      </c>
      <c r="C19" s="56">
        <f>SUM(C20:C43)</f>
        <v>109</v>
      </c>
      <c r="D19" s="56">
        <f>SUM(D20:D43)</f>
        <v>3</v>
      </c>
      <c r="E19" s="56">
        <f>SUM(E20:E43)</f>
        <v>433</v>
      </c>
    </row>
    <row r="20" spans="1:5" x14ac:dyDescent="0.3">
      <c r="A20" s="21">
        <v>2008</v>
      </c>
      <c r="B20">
        <v>2</v>
      </c>
      <c r="C20">
        <v>0</v>
      </c>
      <c r="D20">
        <v>0</v>
      </c>
      <c r="E20">
        <f>SUM(B20:D20)</f>
        <v>2</v>
      </c>
    </row>
    <row r="21" spans="1:5" x14ac:dyDescent="0.3">
      <c r="A21" s="21">
        <v>2009</v>
      </c>
      <c r="B21">
        <v>4</v>
      </c>
      <c r="C21">
        <v>2</v>
      </c>
      <c r="D21">
        <v>0</v>
      </c>
      <c r="E21">
        <f t="shared" ref="E21:E38" si="1">SUM(B21:D21)</f>
        <v>6</v>
      </c>
    </row>
    <row r="22" spans="1:5" x14ac:dyDescent="0.3">
      <c r="A22" s="21">
        <v>2010</v>
      </c>
      <c r="B22">
        <v>2</v>
      </c>
      <c r="C22">
        <v>1</v>
      </c>
      <c r="D22">
        <v>0</v>
      </c>
      <c r="E22">
        <f t="shared" si="1"/>
        <v>3</v>
      </c>
    </row>
    <row r="23" spans="1:5" x14ac:dyDescent="0.3">
      <c r="A23" s="21">
        <v>2011</v>
      </c>
      <c r="B23">
        <v>2</v>
      </c>
      <c r="C23">
        <v>1</v>
      </c>
      <c r="D23">
        <v>1</v>
      </c>
      <c r="E23">
        <f t="shared" si="1"/>
        <v>4</v>
      </c>
    </row>
    <row r="24" spans="1:5" x14ac:dyDescent="0.3">
      <c r="A24" s="21">
        <v>2012</v>
      </c>
      <c r="B24">
        <v>3</v>
      </c>
      <c r="C24">
        <v>2</v>
      </c>
      <c r="D24">
        <v>0</v>
      </c>
      <c r="E24">
        <f t="shared" si="1"/>
        <v>5</v>
      </c>
    </row>
    <row r="25" spans="1:5" x14ac:dyDescent="0.3">
      <c r="A25" s="21">
        <v>2013</v>
      </c>
      <c r="B25">
        <v>5</v>
      </c>
      <c r="C25">
        <v>2</v>
      </c>
      <c r="D25">
        <v>1</v>
      </c>
      <c r="E25">
        <f t="shared" si="1"/>
        <v>8</v>
      </c>
    </row>
    <row r="26" spans="1:5" x14ac:dyDescent="0.3">
      <c r="A26" s="21">
        <v>2014</v>
      </c>
      <c r="B26">
        <v>1</v>
      </c>
      <c r="C26">
        <v>0</v>
      </c>
      <c r="D26">
        <v>0</v>
      </c>
      <c r="E26">
        <f t="shared" si="1"/>
        <v>1</v>
      </c>
    </row>
    <row r="27" spans="1:5" x14ac:dyDescent="0.3">
      <c r="A27" s="21">
        <v>2015</v>
      </c>
      <c r="B27">
        <v>1</v>
      </c>
      <c r="C27">
        <v>0</v>
      </c>
      <c r="D27">
        <v>0</v>
      </c>
      <c r="E27">
        <f t="shared" si="1"/>
        <v>1</v>
      </c>
    </row>
    <row r="28" spans="1:5" x14ac:dyDescent="0.3">
      <c r="A28" s="21">
        <v>2016</v>
      </c>
      <c r="B28">
        <v>2</v>
      </c>
      <c r="C28">
        <v>2</v>
      </c>
      <c r="D28">
        <v>0</v>
      </c>
      <c r="E28">
        <f t="shared" si="1"/>
        <v>4</v>
      </c>
    </row>
    <row r="29" spans="1:5" x14ac:dyDescent="0.3">
      <c r="A29" s="21">
        <v>2017</v>
      </c>
      <c r="B29">
        <v>1</v>
      </c>
      <c r="C29">
        <v>0</v>
      </c>
      <c r="D29">
        <v>0</v>
      </c>
      <c r="E29">
        <f t="shared" si="1"/>
        <v>1</v>
      </c>
    </row>
    <row r="30" spans="1:5" x14ac:dyDescent="0.3">
      <c r="A30" s="21">
        <v>2018</v>
      </c>
      <c r="B30">
        <v>1</v>
      </c>
      <c r="C30">
        <v>0</v>
      </c>
      <c r="D30">
        <v>0</v>
      </c>
      <c r="E30">
        <f t="shared" si="1"/>
        <v>1</v>
      </c>
    </row>
    <row r="31" spans="1:5" x14ac:dyDescent="0.3">
      <c r="A31" s="21">
        <v>2019</v>
      </c>
      <c r="B31">
        <v>45</v>
      </c>
      <c r="C31">
        <v>1</v>
      </c>
      <c r="D31">
        <v>0</v>
      </c>
      <c r="E31">
        <f t="shared" si="1"/>
        <v>46</v>
      </c>
    </row>
    <row r="32" spans="1:5" x14ac:dyDescent="0.3">
      <c r="A32" s="21">
        <v>2020</v>
      </c>
      <c r="B32">
        <v>62</v>
      </c>
      <c r="C32">
        <v>2</v>
      </c>
      <c r="D32">
        <v>0</v>
      </c>
      <c r="E32">
        <f t="shared" si="1"/>
        <v>64</v>
      </c>
    </row>
    <row r="33" spans="1:5" x14ac:dyDescent="0.3">
      <c r="A33" s="21">
        <v>2021</v>
      </c>
      <c r="B33">
        <v>52</v>
      </c>
      <c r="C33">
        <v>0</v>
      </c>
      <c r="D33">
        <v>0</v>
      </c>
      <c r="E33">
        <f t="shared" si="1"/>
        <v>52</v>
      </c>
    </row>
    <row r="34" spans="1:5" x14ac:dyDescent="0.3">
      <c r="A34" s="21">
        <v>2022</v>
      </c>
      <c r="B34">
        <v>49</v>
      </c>
      <c r="C34">
        <v>11</v>
      </c>
      <c r="D34">
        <v>0</v>
      </c>
      <c r="E34">
        <f t="shared" si="1"/>
        <v>60</v>
      </c>
    </row>
    <row r="35" spans="1:5" x14ac:dyDescent="0.3">
      <c r="A35" s="21">
        <v>2023</v>
      </c>
      <c r="B35">
        <v>37</v>
      </c>
      <c r="C35">
        <v>28</v>
      </c>
      <c r="D35">
        <v>1</v>
      </c>
      <c r="E35">
        <f t="shared" si="1"/>
        <v>66</v>
      </c>
    </row>
    <row r="36" spans="1:5" x14ac:dyDescent="0.3">
      <c r="A36" s="21">
        <v>2024</v>
      </c>
      <c r="B36">
        <v>16</v>
      </c>
      <c r="C36">
        <v>16</v>
      </c>
      <c r="D36">
        <v>0</v>
      </c>
      <c r="E36">
        <f t="shared" si="1"/>
        <v>32</v>
      </c>
    </row>
    <row r="37" spans="1:5" x14ac:dyDescent="0.3">
      <c r="A37" s="21">
        <v>2025</v>
      </c>
      <c r="B37">
        <f>+'Halv - Statistik'!S10</f>
        <v>22</v>
      </c>
      <c r="C37">
        <v>24</v>
      </c>
      <c r="D37">
        <v>0</v>
      </c>
      <c r="E37">
        <f t="shared" si="1"/>
        <v>46</v>
      </c>
    </row>
    <row r="38" spans="1:5" x14ac:dyDescent="0.3">
      <c r="A38" s="21">
        <v>2026</v>
      </c>
      <c r="B38">
        <f>+'Halv - Statistik'!T10</f>
        <v>14</v>
      </c>
      <c r="C38">
        <f>+GETPIVOTDATA("Løb",'Hel - Statistik'!$A$3,"År",2026)</f>
        <v>17</v>
      </c>
      <c r="D38">
        <v>0</v>
      </c>
      <c r="E38">
        <f t="shared" si="1"/>
        <v>31</v>
      </c>
    </row>
  </sheetData>
  <pageMargins left="0.7" right="0.7" top="0.75" bottom="0.75" header="0.3" footer="0.3"/>
  <pageSetup paperSize="9" orientation="portrait" r:id="rId2"/>
  <ignoredErrors>
    <ignoredError sqref="E20:E3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BE763-DCA3-4CE5-84A0-D3A659B2F3F0}">
  <dimension ref="A1:N370"/>
  <sheetViews>
    <sheetView workbookViewId="0">
      <pane ySplit="4" topLeftCell="A173" activePane="bottomLeft" state="frozen"/>
      <selection pane="bottomLeft" activeCell="A190" sqref="A190"/>
    </sheetView>
  </sheetViews>
  <sheetFormatPr defaultRowHeight="14.4" x14ac:dyDescent="0.3"/>
  <cols>
    <col min="1" max="1" width="15.88671875" customWidth="1"/>
    <col min="2" max="6" width="8.33203125" style="25" customWidth="1"/>
    <col min="7" max="9" width="5.88671875" style="25" customWidth="1"/>
    <col min="10" max="10" width="45.33203125" bestFit="1" customWidth="1"/>
    <col min="11" max="11" width="44.44140625" style="13" bestFit="1" customWidth="1"/>
    <col min="12" max="12" width="25.5546875" style="13" customWidth="1"/>
    <col min="13" max="14" width="25.5546875" customWidth="1"/>
  </cols>
  <sheetData>
    <row r="1" spans="1:14" s="3" customFormat="1" ht="18" x14ac:dyDescent="0.35">
      <c r="A1" s="2" t="s">
        <v>1370</v>
      </c>
      <c r="B1" s="39">
        <f>SUM(B5:B370)</f>
        <v>432</v>
      </c>
      <c r="C1" s="39">
        <f>SUM(C5:C370)</f>
        <v>279</v>
      </c>
      <c r="D1" s="39">
        <f t="shared" ref="D1:I1" si="0">SUM(D5:D370)</f>
        <v>109</v>
      </c>
      <c r="E1" s="39">
        <f t="shared" si="0"/>
        <v>320</v>
      </c>
      <c r="F1" s="39">
        <f t="shared" si="0"/>
        <v>3</v>
      </c>
      <c r="G1" s="39">
        <f t="shared" si="0"/>
        <v>101</v>
      </c>
      <c r="H1" s="39">
        <f t="shared" si="0"/>
        <v>236</v>
      </c>
      <c r="I1" s="39">
        <f t="shared" si="0"/>
        <v>3</v>
      </c>
      <c r="K1" s="12"/>
      <c r="L1" s="12"/>
    </row>
    <row r="2" spans="1:14" x14ac:dyDescent="0.3">
      <c r="A2" s="66" t="s">
        <v>1371</v>
      </c>
      <c r="B2" s="67"/>
      <c r="C2" s="67">
        <f>366-C1</f>
        <v>87</v>
      </c>
      <c r="D2" s="42"/>
      <c r="E2" s="42"/>
      <c r="F2" s="42"/>
      <c r="G2" s="42"/>
      <c r="H2" s="42"/>
      <c r="I2" s="42"/>
      <c r="K2"/>
      <c r="L2"/>
    </row>
    <row r="3" spans="1:14" x14ac:dyDescent="0.3">
      <c r="A3" s="9"/>
      <c r="B3" s="65" t="s">
        <v>4</v>
      </c>
      <c r="C3" s="65" t="s">
        <v>4</v>
      </c>
      <c r="D3" s="69" t="s">
        <v>5</v>
      </c>
      <c r="E3" s="69"/>
      <c r="F3" s="69"/>
      <c r="G3" s="69" t="s">
        <v>1372</v>
      </c>
      <c r="H3" s="69"/>
      <c r="I3" s="69"/>
      <c r="K3"/>
      <c r="L3"/>
    </row>
    <row r="4" spans="1:14" s="3" customFormat="1" ht="36" x14ac:dyDescent="0.35">
      <c r="A4" s="4" t="s">
        <v>24</v>
      </c>
      <c r="B4" s="40" t="s">
        <v>5</v>
      </c>
      <c r="C4" s="40" t="s">
        <v>1373</v>
      </c>
      <c r="D4" s="40" t="s">
        <v>1367</v>
      </c>
      <c r="E4" s="40" t="s">
        <v>1366</v>
      </c>
      <c r="F4" s="40" t="s">
        <v>1368</v>
      </c>
      <c r="G4" s="64" t="s">
        <v>1367</v>
      </c>
      <c r="H4" s="64" t="s">
        <v>1366</v>
      </c>
      <c r="I4" s="64" t="s">
        <v>1368</v>
      </c>
      <c r="J4" s="4" t="s">
        <v>1374</v>
      </c>
      <c r="K4" s="12" t="s">
        <v>1375</v>
      </c>
      <c r="L4" s="12" t="s">
        <v>1376</v>
      </c>
      <c r="M4" s="12" t="s">
        <v>1377</v>
      </c>
      <c r="N4" s="12" t="s">
        <v>1378</v>
      </c>
    </row>
    <row r="5" spans="1:14" x14ac:dyDescent="0.3">
      <c r="A5" s="9">
        <v>45292</v>
      </c>
      <c r="B5" s="25">
        <f>COUNTA(J5:O5)</f>
        <v>1</v>
      </c>
      <c r="C5" s="25">
        <f>IF(B5&lt;&gt;0,1,"")</f>
        <v>1</v>
      </c>
      <c r="D5" s="25">
        <f>IF(MID(J5,8,1)="M",1,0)+IF(MID(K5,8,1)="M",1,0)+IF(MID(L5,8,1)="M",1,0)+IF(MID(M5,8,1)="M",1,0)+IF(MID(N5,8,1)="M",1,0)</f>
        <v>0</v>
      </c>
      <c r="E5" s="25">
        <f>IF(MID(J5,8,1)="H",1,0)+IF(MID(K5,8,1)="H",1,0)+IF(MID(L5,8,1)="H",1,0)+IF(MID(M5,8,1)="H",1,0)+IF(MID(N5,8,1)="H",1,0)</f>
        <v>1</v>
      </c>
      <c r="F5" s="25">
        <f>IF(MID(J5,8,1)="A",1,0)+IF(MID(K5,8,1)="A",1,0)+IF(MID(L5,8,1)="A",1,0)+IF(MID(M5,8,1)="A",1,0)+IF(MID(N5,8,1)="A",1,0)</f>
        <v>0</v>
      </c>
      <c r="G5" s="25" t="str">
        <f>IF(D5&lt;&gt;0,1,"")</f>
        <v/>
      </c>
      <c r="H5" s="25">
        <f t="shared" ref="H5:I5" si="1">IF(E5&lt;&gt;0,1,"")</f>
        <v>1</v>
      </c>
      <c r="I5" s="25" t="str">
        <f t="shared" si="1"/>
        <v/>
      </c>
      <c r="J5" t="s">
        <v>1379</v>
      </c>
      <c r="K5"/>
      <c r="L5"/>
    </row>
    <row r="6" spans="1:14" x14ac:dyDescent="0.3">
      <c r="A6" s="9">
        <f>+A5+1</f>
        <v>45293</v>
      </c>
      <c r="B6" s="25">
        <f t="shared" ref="B6:B69" si="2">COUNTA(J6:O6)</f>
        <v>1</v>
      </c>
      <c r="C6" s="25">
        <f t="shared" ref="C6:C69" si="3">IF(B6&lt;&gt;0,1,"")</f>
        <v>1</v>
      </c>
      <c r="D6" s="25">
        <f t="shared" ref="D6:D69" si="4">IF(MID(J6,8,1)="M",1,0)+IF(MID(K6,8,1)="M",1,0)+IF(MID(L6,8,1)="M",1,0)+IF(MID(M6,8,1)="M",1,0)+IF(MID(N6,8,1)="M",1,0)</f>
        <v>0</v>
      </c>
      <c r="E6" s="25">
        <f t="shared" ref="E6:E69" si="5">IF(MID(J6,8,1)="H",1,0)+IF(MID(K6,8,1)="H",1,0)+IF(MID(L6,8,1)="H",1,0)+IF(MID(M6,8,1)="H",1,0)+IF(MID(N6,8,1)="H",1,0)</f>
        <v>1</v>
      </c>
      <c r="F6" s="25">
        <f t="shared" ref="F6:F69" si="6">IF(MID(J6,8,1)="A",1,0)+IF(MID(K6,8,1)="A",1,0)+IF(MID(L6,8,1)="A",1,0)+IF(MID(M6,8,1)="A",1,0)+IF(MID(N6,8,1)="A",1,0)</f>
        <v>0</v>
      </c>
      <c r="G6" s="25" t="str">
        <f t="shared" ref="G6:G69" si="7">IF(D6&lt;&gt;0,1,"")</f>
        <v/>
      </c>
      <c r="H6" s="25">
        <f t="shared" ref="H6:H69" si="8">IF(E6&lt;&gt;0,1,"")</f>
        <v>1</v>
      </c>
      <c r="I6" s="25" t="str">
        <f t="shared" ref="I6:I69" si="9">IF(F6&lt;&gt;0,1,"")</f>
        <v/>
      </c>
      <c r="J6" t="s">
        <v>1380</v>
      </c>
      <c r="K6"/>
      <c r="L6"/>
    </row>
    <row r="7" spans="1:14" x14ac:dyDescent="0.3">
      <c r="A7" s="9">
        <f t="shared" ref="A7:A70" si="10">+A6+1</f>
        <v>45294</v>
      </c>
      <c r="B7" s="25">
        <f t="shared" si="2"/>
        <v>1</v>
      </c>
      <c r="C7" s="25">
        <f>IF(B7&lt;&gt;0,1,"")</f>
        <v>1</v>
      </c>
      <c r="D7" s="25">
        <f t="shared" si="4"/>
        <v>0</v>
      </c>
      <c r="E7" s="25">
        <f t="shared" si="5"/>
        <v>1</v>
      </c>
      <c r="F7" s="25">
        <f t="shared" si="6"/>
        <v>0</v>
      </c>
      <c r="G7" s="25" t="str">
        <f t="shared" si="7"/>
        <v/>
      </c>
      <c r="H7" s="25">
        <f t="shared" si="8"/>
        <v>1</v>
      </c>
      <c r="I7" s="25" t="str">
        <f t="shared" si="9"/>
        <v/>
      </c>
      <c r="J7" t="s">
        <v>1381</v>
      </c>
      <c r="K7"/>
      <c r="L7"/>
    </row>
    <row r="8" spans="1:14" x14ac:dyDescent="0.3">
      <c r="A8" s="9">
        <f t="shared" si="10"/>
        <v>45295</v>
      </c>
      <c r="B8" s="25">
        <f t="shared" si="2"/>
        <v>0</v>
      </c>
      <c r="C8" s="25" t="str">
        <f t="shared" si="3"/>
        <v/>
      </c>
      <c r="D8" s="25">
        <f t="shared" si="4"/>
        <v>0</v>
      </c>
      <c r="E8" s="25">
        <f t="shared" si="5"/>
        <v>0</v>
      </c>
      <c r="F8" s="25">
        <f t="shared" si="6"/>
        <v>0</v>
      </c>
      <c r="G8" s="25" t="str">
        <f t="shared" si="7"/>
        <v/>
      </c>
      <c r="H8" s="25" t="str">
        <f t="shared" si="8"/>
        <v/>
      </c>
      <c r="I8" s="25" t="str">
        <f t="shared" si="9"/>
        <v/>
      </c>
      <c r="K8"/>
      <c r="L8"/>
    </row>
    <row r="9" spans="1:14" x14ac:dyDescent="0.3">
      <c r="A9" s="9">
        <f t="shared" si="10"/>
        <v>45296</v>
      </c>
      <c r="B9" s="25">
        <f t="shared" si="2"/>
        <v>0</v>
      </c>
      <c r="C9" s="25" t="str">
        <f t="shared" si="3"/>
        <v/>
      </c>
      <c r="D9" s="25">
        <f t="shared" si="4"/>
        <v>0</v>
      </c>
      <c r="E9" s="25">
        <f t="shared" si="5"/>
        <v>0</v>
      </c>
      <c r="F9" s="25">
        <f t="shared" si="6"/>
        <v>0</v>
      </c>
      <c r="G9" s="25" t="str">
        <f t="shared" si="7"/>
        <v/>
      </c>
      <c r="H9" s="25" t="str">
        <f t="shared" si="8"/>
        <v/>
      </c>
      <c r="I9" s="25" t="str">
        <f t="shared" si="9"/>
        <v/>
      </c>
      <c r="K9"/>
      <c r="L9"/>
    </row>
    <row r="10" spans="1:14" x14ac:dyDescent="0.3">
      <c r="A10" s="9">
        <f t="shared" si="10"/>
        <v>45297</v>
      </c>
      <c r="B10" s="25">
        <f t="shared" si="2"/>
        <v>1</v>
      </c>
      <c r="C10" s="25">
        <f t="shared" si="3"/>
        <v>1</v>
      </c>
      <c r="D10" s="25">
        <f t="shared" si="4"/>
        <v>0</v>
      </c>
      <c r="E10" s="25">
        <f t="shared" si="5"/>
        <v>1</v>
      </c>
      <c r="F10" s="25">
        <f t="shared" si="6"/>
        <v>0</v>
      </c>
      <c r="G10" s="25" t="str">
        <f t="shared" si="7"/>
        <v/>
      </c>
      <c r="H10" s="25">
        <f t="shared" si="8"/>
        <v>1</v>
      </c>
      <c r="I10" s="25" t="str">
        <f t="shared" si="9"/>
        <v/>
      </c>
      <c r="J10" t="s">
        <v>1382</v>
      </c>
      <c r="K10"/>
      <c r="L10"/>
    </row>
    <row r="11" spans="1:14" x14ac:dyDescent="0.3">
      <c r="A11" s="9">
        <f t="shared" si="10"/>
        <v>45298</v>
      </c>
      <c r="B11" s="25">
        <f>COUNTA(J11:O11)</f>
        <v>1</v>
      </c>
      <c r="C11" s="25">
        <f t="shared" si="3"/>
        <v>1</v>
      </c>
      <c r="D11" s="25">
        <f t="shared" si="4"/>
        <v>1</v>
      </c>
      <c r="E11" s="25">
        <f t="shared" si="5"/>
        <v>0</v>
      </c>
      <c r="F11" s="25">
        <f t="shared" si="6"/>
        <v>0</v>
      </c>
      <c r="G11" s="25">
        <f t="shared" si="7"/>
        <v>1</v>
      </c>
      <c r="H11" s="25" t="str">
        <f t="shared" si="8"/>
        <v/>
      </c>
      <c r="I11" s="25" t="str">
        <f t="shared" si="9"/>
        <v/>
      </c>
      <c r="J11" s="41" t="s">
        <v>1383</v>
      </c>
      <c r="K11"/>
      <c r="L11"/>
    </row>
    <row r="12" spans="1:14" x14ac:dyDescent="0.3">
      <c r="A12" s="9">
        <f t="shared" si="10"/>
        <v>45299</v>
      </c>
      <c r="B12" s="25">
        <f t="shared" si="2"/>
        <v>1</v>
      </c>
      <c r="C12" s="25">
        <f t="shared" si="3"/>
        <v>1</v>
      </c>
      <c r="D12" s="25">
        <f t="shared" si="4"/>
        <v>0</v>
      </c>
      <c r="E12" s="25">
        <f t="shared" si="5"/>
        <v>1</v>
      </c>
      <c r="F12" s="25">
        <f t="shared" si="6"/>
        <v>0</v>
      </c>
      <c r="G12" s="25" t="str">
        <f t="shared" si="7"/>
        <v/>
      </c>
      <c r="H12" s="25">
        <f t="shared" si="8"/>
        <v>1</v>
      </c>
      <c r="I12" s="25" t="str">
        <f t="shared" si="9"/>
        <v/>
      </c>
      <c r="J12" t="s">
        <v>1384</v>
      </c>
      <c r="K12"/>
      <c r="L12"/>
    </row>
    <row r="13" spans="1:14" x14ac:dyDescent="0.3">
      <c r="A13" s="9">
        <f t="shared" si="10"/>
        <v>45300</v>
      </c>
      <c r="B13" s="25">
        <f t="shared" si="2"/>
        <v>1</v>
      </c>
      <c r="C13" s="25">
        <f t="shared" si="3"/>
        <v>1</v>
      </c>
      <c r="D13" s="25">
        <f t="shared" si="4"/>
        <v>0</v>
      </c>
      <c r="E13" s="25">
        <f t="shared" si="5"/>
        <v>1</v>
      </c>
      <c r="F13" s="25">
        <f t="shared" si="6"/>
        <v>0</v>
      </c>
      <c r="G13" s="25" t="str">
        <f t="shared" si="7"/>
        <v/>
      </c>
      <c r="H13" s="25">
        <f t="shared" si="8"/>
        <v>1</v>
      </c>
      <c r="I13" s="25" t="str">
        <f t="shared" si="9"/>
        <v/>
      </c>
      <c r="J13" t="s">
        <v>1385</v>
      </c>
      <c r="K13"/>
      <c r="L13"/>
    </row>
    <row r="14" spans="1:14" x14ac:dyDescent="0.3">
      <c r="A14" s="9">
        <f t="shared" si="10"/>
        <v>45301</v>
      </c>
      <c r="B14" s="25">
        <f t="shared" si="2"/>
        <v>0</v>
      </c>
      <c r="C14" s="25" t="str">
        <f t="shared" si="3"/>
        <v/>
      </c>
      <c r="D14" s="25">
        <f t="shared" si="4"/>
        <v>0</v>
      </c>
      <c r="E14" s="25">
        <f t="shared" si="5"/>
        <v>0</v>
      </c>
      <c r="F14" s="25">
        <f t="shared" si="6"/>
        <v>0</v>
      </c>
      <c r="G14" s="25" t="str">
        <f t="shared" si="7"/>
        <v/>
      </c>
      <c r="H14" s="25" t="str">
        <f t="shared" si="8"/>
        <v/>
      </c>
      <c r="I14" s="25" t="str">
        <f t="shared" si="9"/>
        <v/>
      </c>
      <c r="K14"/>
      <c r="L14"/>
    </row>
    <row r="15" spans="1:14" x14ac:dyDescent="0.3">
      <c r="A15" s="9">
        <f t="shared" si="10"/>
        <v>45302</v>
      </c>
      <c r="B15" s="25">
        <f t="shared" si="2"/>
        <v>1</v>
      </c>
      <c r="C15" s="25">
        <f t="shared" si="3"/>
        <v>1</v>
      </c>
      <c r="D15" s="25">
        <f t="shared" si="4"/>
        <v>1</v>
      </c>
      <c r="E15" s="25">
        <f t="shared" si="5"/>
        <v>0</v>
      </c>
      <c r="F15" s="25">
        <f t="shared" si="6"/>
        <v>0</v>
      </c>
      <c r="G15" s="25">
        <f t="shared" si="7"/>
        <v>1</v>
      </c>
      <c r="H15" s="25" t="str">
        <f t="shared" si="8"/>
        <v/>
      </c>
      <c r="I15" s="25" t="str">
        <f t="shared" si="9"/>
        <v/>
      </c>
      <c r="J15" s="41" t="s">
        <v>1386</v>
      </c>
      <c r="K15"/>
      <c r="L15"/>
    </row>
    <row r="16" spans="1:14" x14ac:dyDescent="0.3">
      <c r="A16" s="9">
        <f t="shared" si="10"/>
        <v>45303</v>
      </c>
      <c r="B16" s="25">
        <f t="shared" si="2"/>
        <v>0</v>
      </c>
      <c r="C16" s="25" t="str">
        <f t="shared" si="3"/>
        <v/>
      </c>
      <c r="D16" s="25">
        <f t="shared" si="4"/>
        <v>0</v>
      </c>
      <c r="E16" s="25">
        <f t="shared" si="5"/>
        <v>0</v>
      </c>
      <c r="F16" s="25">
        <f t="shared" si="6"/>
        <v>0</v>
      </c>
      <c r="G16" s="25" t="str">
        <f t="shared" si="7"/>
        <v/>
      </c>
      <c r="H16" s="25" t="str">
        <f t="shared" si="8"/>
        <v/>
      </c>
      <c r="I16" s="25" t="str">
        <f t="shared" si="9"/>
        <v/>
      </c>
      <c r="K16"/>
      <c r="L16"/>
    </row>
    <row r="17" spans="1:12" x14ac:dyDescent="0.3">
      <c r="A17" s="9">
        <f t="shared" si="10"/>
        <v>45304</v>
      </c>
      <c r="B17" s="25">
        <f t="shared" si="2"/>
        <v>0</v>
      </c>
      <c r="C17" s="25" t="str">
        <f t="shared" si="3"/>
        <v/>
      </c>
      <c r="D17" s="25">
        <f t="shared" si="4"/>
        <v>0</v>
      </c>
      <c r="E17" s="25">
        <f t="shared" si="5"/>
        <v>0</v>
      </c>
      <c r="F17" s="25">
        <f t="shared" si="6"/>
        <v>0</v>
      </c>
      <c r="G17" s="25" t="str">
        <f t="shared" si="7"/>
        <v/>
      </c>
      <c r="H17" s="25" t="str">
        <f t="shared" si="8"/>
        <v/>
      </c>
      <c r="I17" s="25" t="str">
        <f t="shared" si="9"/>
        <v/>
      </c>
      <c r="K17"/>
      <c r="L17"/>
    </row>
    <row r="18" spans="1:12" x14ac:dyDescent="0.3">
      <c r="A18" s="9">
        <f t="shared" si="10"/>
        <v>45305</v>
      </c>
      <c r="B18" s="25">
        <f>COUNTA(J18:O18)</f>
        <v>1</v>
      </c>
      <c r="C18" s="25">
        <f t="shared" si="3"/>
        <v>1</v>
      </c>
      <c r="D18" s="25">
        <f t="shared" si="4"/>
        <v>1</v>
      </c>
      <c r="E18" s="25">
        <f t="shared" si="5"/>
        <v>0</v>
      </c>
      <c r="F18" s="25">
        <f t="shared" si="6"/>
        <v>0</v>
      </c>
      <c r="G18" s="25">
        <f t="shared" si="7"/>
        <v>1</v>
      </c>
      <c r="H18" s="25" t="str">
        <f t="shared" si="8"/>
        <v/>
      </c>
      <c r="I18" s="25" t="str">
        <f t="shared" si="9"/>
        <v/>
      </c>
      <c r="J18" s="41" t="s">
        <v>1387</v>
      </c>
      <c r="K18"/>
      <c r="L18"/>
    </row>
    <row r="19" spans="1:12" x14ac:dyDescent="0.3">
      <c r="A19" s="9">
        <f t="shared" si="10"/>
        <v>45306</v>
      </c>
      <c r="B19" s="25">
        <f>COUNTA(J19:O19)</f>
        <v>1</v>
      </c>
      <c r="C19" s="25">
        <f t="shared" si="3"/>
        <v>1</v>
      </c>
      <c r="D19" s="25">
        <f t="shared" si="4"/>
        <v>1</v>
      </c>
      <c r="E19" s="25">
        <f t="shared" si="5"/>
        <v>0</v>
      </c>
      <c r="F19" s="25">
        <f t="shared" si="6"/>
        <v>0</v>
      </c>
      <c r="G19" s="25">
        <f t="shared" si="7"/>
        <v>1</v>
      </c>
      <c r="H19" s="25" t="str">
        <f t="shared" si="8"/>
        <v/>
      </c>
      <c r="I19" s="25" t="str">
        <f t="shared" si="9"/>
        <v/>
      </c>
      <c r="J19" s="41" t="s">
        <v>1388</v>
      </c>
      <c r="K19"/>
      <c r="L19"/>
    </row>
    <row r="20" spans="1:12" x14ac:dyDescent="0.3">
      <c r="A20" s="9">
        <f t="shared" si="10"/>
        <v>45307</v>
      </c>
      <c r="B20" s="25">
        <f t="shared" si="2"/>
        <v>1</v>
      </c>
      <c r="C20" s="25">
        <f t="shared" si="3"/>
        <v>1</v>
      </c>
      <c r="D20" s="25">
        <f t="shared" si="4"/>
        <v>0</v>
      </c>
      <c r="E20" s="25">
        <f t="shared" si="5"/>
        <v>1</v>
      </c>
      <c r="F20" s="25">
        <f t="shared" si="6"/>
        <v>0</v>
      </c>
      <c r="G20" s="25" t="str">
        <f t="shared" si="7"/>
        <v/>
      </c>
      <c r="H20" s="25">
        <f t="shared" si="8"/>
        <v>1</v>
      </c>
      <c r="I20" s="25" t="str">
        <f t="shared" si="9"/>
        <v/>
      </c>
      <c r="J20" t="s">
        <v>1389</v>
      </c>
      <c r="K20"/>
      <c r="L20"/>
    </row>
    <row r="21" spans="1:12" x14ac:dyDescent="0.3">
      <c r="A21" s="9">
        <f t="shared" si="10"/>
        <v>45308</v>
      </c>
      <c r="B21" s="25">
        <f t="shared" si="2"/>
        <v>1</v>
      </c>
      <c r="C21" s="25">
        <f t="shared" si="3"/>
        <v>1</v>
      </c>
      <c r="D21" s="25">
        <f t="shared" si="4"/>
        <v>1</v>
      </c>
      <c r="E21" s="25">
        <f t="shared" si="5"/>
        <v>0</v>
      </c>
      <c r="F21" s="25">
        <f t="shared" si="6"/>
        <v>0</v>
      </c>
      <c r="G21" s="25">
        <f t="shared" si="7"/>
        <v>1</v>
      </c>
      <c r="H21" s="25" t="str">
        <f t="shared" si="8"/>
        <v/>
      </c>
      <c r="I21" s="25" t="str">
        <f t="shared" si="9"/>
        <v/>
      </c>
      <c r="J21" s="41" t="s">
        <v>1390</v>
      </c>
      <c r="K21"/>
      <c r="L21"/>
    </row>
    <row r="22" spans="1:12" x14ac:dyDescent="0.3">
      <c r="A22" s="9">
        <f t="shared" si="10"/>
        <v>45309</v>
      </c>
      <c r="B22" s="25">
        <f>COUNTA(J22:O22)</f>
        <v>1</v>
      </c>
      <c r="C22" s="25">
        <f t="shared" si="3"/>
        <v>1</v>
      </c>
      <c r="D22" s="25">
        <f t="shared" si="4"/>
        <v>1</v>
      </c>
      <c r="E22" s="25">
        <f t="shared" si="5"/>
        <v>0</v>
      </c>
      <c r="F22" s="25">
        <f t="shared" si="6"/>
        <v>0</v>
      </c>
      <c r="G22" s="25">
        <f t="shared" si="7"/>
        <v>1</v>
      </c>
      <c r="H22" s="25" t="str">
        <f t="shared" si="8"/>
        <v/>
      </c>
      <c r="I22" s="25" t="str">
        <f t="shared" si="9"/>
        <v/>
      </c>
      <c r="J22" s="41" t="s">
        <v>1391</v>
      </c>
      <c r="K22"/>
      <c r="L22"/>
    </row>
    <row r="23" spans="1:12" x14ac:dyDescent="0.3">
      <c r="A23" s="9">
        <f t="shared" si="10"/>
        <v>45310</v>
      </c>
      <c r="B23" s="25">
        <f t="shared" si="2"/>
        <v>0</v>
      </c>
      <c r="C23" s="25" t="str">
        <f t="shared" si="3"/>
        <v/>
      </c>
      <c r="D23" s="25">
        <f t="shared" si="4"/>
        <v>0</v>
      </c>
      <c r="E23" s="25">
        <f t="shared" si="5"/>
        <v>0</v>
      </c>
      <c r="F23" s="25">
        <f t="shared" si="6"/>
        <v>0</v>
      </c>
      <c r="G23" s="25" t="str">
        <f t="shared" si="7"/>
        <v/>
      </c>
      <c r="H23" s="25" t="str">
        <f t="shared" si="8"/>
        <v/>
      </c>
      <c r="I23" s="25" t="str">
        <f t="shared" si="9"/>
        <v/>
      </c>
      <c r="K23"/>
      <c r="L23"/>
    </row>
    <row r="24" spans="1:12" x14ac:dyDescent="0.3">
      <c r="A24" s="9">
        <f t="shared" si="10"/>
        <v>45311</v>
      </c>
      <c r="B24" s="25">
        <f t="shared" si="2"/>
        <v>0</v>
      </c>
      <c r="C24" s="25" t="str">
        <f t="shared" si="3"/>
        <v/>
      </c>
      <c r="D24" s="25">
        <f t="shared" si="4"/>
        <v>0</v>
      </c>
      <c r="E24" s="25">
        <f t="shared" si="5"/>
        <v>0</v>
      </c>
      <c r="F24" s="25">
        <f t="shared" si="6"/>
        <v>0</v>
      </c>
      <c r="G24" s="25" t="str">
        <f t="shared" si="7"/>
        <v/>
      </c>
      <c r="H24" s="25" t="str">
        <f t="shared" si="8"/>
        <v/>
      </c>
      <c r="I24" s="25" t="str">
        <f t="shared" si="9"/>
        <v/>
      </c>
      <c r="K24"/>
      <c r="L24"/>
    </row>
    <row r="25" spans="1:12" x14ac:dyDescent="0.3">
      <c r="A25" s="9">
        <f t="shared" si="10"/>
        <v>45312</v>
      </c>
      <c r="B25" s="25">
        <f t="shared" si="2"/>
        <v>0</v>
      </c>
      <c r="C25" s="25" t="str">
        <f t="shared" si="3"/>
        <v/>
      </c>
      <c r="D25" s="25">
        <f t="shared" si="4"/>
        <v>0</v>
      </c>
      <c r="E25" s="25">
        <f t="shared" si="5"/>
        <v>0</v>
      </c>
      <c r="F25" s="25">
        <f t="shared" si="6"/>
        <v>0</v>
      </c>
      <c r="G25" s="25" t="str">
        <f t="shared" si="7"/>
        <v/>
      </c>
      <c r="H25" s="25" t="str">
        <f t="shared" si="8"/>
        <v/>
      </c>
      <c r="I25" s="25" t="str">
        <f t="shared" si="9"/>
        <v/>
      </c>
      <c r="K25"/>
      <c r="L25"/>
    </row>
    <row r="26" spans="1:12" x14ac:dyDescent="0.3">
      <c r="A26" s="9">
        <f t="shared" si="10"/>
        <v>45313</v>
      </c>
      <c r="B26" s="25">
        <f t="shared" si="2"/>
        <v>1</v>
      </c>
      <c r="C26" s="25">
        <f t="shared" si="3"/>
        <v>1</v>
      </c>
      <c r="D26" s="25">
        <f t="shared" si="4"/>
        <v>0</v>
      </c>
      <c r="E26" s="25">
        <f t="shared" si="5"/>
        <v>1</v>
      </c>
      <c r="F26" s="25">
        <f t="shared" si="6"/>
        <v>0</v>
      </c>
      <c r="G26" s="25" t="str">
        <f t="shared" si="7"/>
        <v/>
      </c>
      <c r="H26" s="25">
        <f t="shared" si="8"/>
        <v>1</v>
      </c>
      <c r="I26" s="25" t="str">
        <f t="shared" si="9"/>
        <v/>
      </c>
      <c r="J26" t="s">
        <v>1392</v>
      </c>
      <c r="K26"/>
      <c r="L26"/>
    </row>
    <row r="27" spans="1:12" x14ac:dyDescent="0.3">
      <c r="A27" s="9">
        <f t="shared" si="10"/>
        <v>45314</v>
      </c>
      <c r="B27" s="25">
        <f t="shared" si="2"/>
        <v>1</v>
      </c>
      <c r="C27" s="25">
        <f t="shared" si="3"/>
        <v>1</v>
      </c>
      <c r="D27" s="25">
        <f t="shared" si="4"/>
        <v>0</v>
      </c>
      <c r="E27" s="25">
        <f t="shared" si="5"/>
        <v>1</v>
      </c>
      <c r="F27" s="25">
        <f t="shared" si="6"/>
        <v>0</v>
      </c>
      <c r="G27" s="25" t="str">
        <f t="shared" si="7"/>
        <v/>
      </c>
      <c r="H27" s="25">
        <f t="shared" si="8"/>
        <v>1</v>
      </c>
      <c r="I27" s="25" t="str">
        <f t="shared" si="9"/>
        <v/>
      </c>
      <c r="J27" t="s">
        <v>1393</v>
      </c>
      <c r="K27"/>
      <c r="L27"/>
    </row>
    <row r="28" spans="1:12" x14ac:dyDescent="0.3">
      <c r="A28" s="9">
        <f t="shared" si="10"/>
        <v>45315</v>
      </c>
      <c r="B28" s="25">
        <f t="shared" si="2"/>
        <v>0</v>
      </c>
      <c r="C28" s="25" t="str">
        <f t="shared" si="3"/>
        <v/>
      </c>
      <c r="D28" s="25">
        <f t="shared" si="4"/>
        <v>0</v>
      </c>
      <c r="E28" s="25">
        <f t="shared" si="5"/>
        <v>0</v>
      </c>
      <c r="F28" s="25">
        <f t="shared" si="6"/>
        <v>0</v>
      </c>
      <c r="G28" s="25" t="str">
        <f t="shared" si="7"/>
        <v/>
      </c>
      <c r="H28" s="25" t="str">
        <f t="shared" si="8"/>
        <v/>
      </c>
      <c r="I28" s="25" t="str">
        <f t="shared" si="9"/>
        <v/>
      </c>
      <c r="K28"/>
      <c r="L28"/>
    </row>
    <row r="29" spans="1:12" x14ac:dyDescent="0.3">
      <c r="A29" s="9">
        <f t="shared" si="10"/>
        <v>45316</v>
      </c>
      <c r="B29" s="25">
        <f t="shared" si="2"/>
        <v>2</v>
      </c>
      <c r="C29" s="25">
        <f t="shared" si="3"/>
        <v>1</v>
      </c>
      <c r="D29" s="25">
        <f t="shared" si="4"/>
        <v>1</v>
      </c>
      <c r="E29" s="25">
        <f t="shared" si="5"/>
        <v>1</v>
      </c>
      <c r="F29" s="25">
        <f t="shared" si="6"/>
        <v>0</v>
      </c>
      <c r="G29" s="25">
        <f t="shared" si="7"/>
        <v>1</v>
      </c>
      <c r="H29" s="25">
        <f t="shared" si="8"/>
        <v>1</v>
      </c>
      <c r="I29" s="25" t="str">
        <f t="shared" si="9"/>
        <v/>
      </c>
      <c r="J29" t="s">
        <v>1394</v>
      </c>
      <c r="K29" s="41" t="s">
        <v>1395</v>
      </c>
      <c r="L29"/>
    </row>
    <row r="30" spans="1:12" x14ac:dyDescent="0.3">
      <c r="A30" s="9">
        <f t="shared" si="10"/>
        <v>45317</v>
      </c>
      <c r="B30" s="25">
        <f t="shared" si="2"/>
        <v>1</v>
      </c>
      <c r="C30" s="25">
        <f t="shared" si="3"/>
        <v>1</v>
      </c>
      <c r="D30" s="25">
        <f t="shared" si="4"/>
        <v>0</v>
      </c>
      <c r="E30" s="25">
        <f t="shared" si="5"/>
        <v>1</v>
      </c>
      <c r="F30" s="25">
        <f t="shared" si="6"/>
        <v>0</v>
      </c>
      <c r="G30" s="25" t="str">
        <f t="shared" si="7"/>
        <v/>
      </c>
      <c r="H30" s="25">
        <f t="shared" si="8"/>
        <v>1</v>
      </c>
      <c r="I30" s="25" t="str">
        <f t="shared" si="9"/>
        <v/>
      </c>
      <c r="J30" t="s">
        <v>1396</v>
      </c>
      <c r="K30"/>
      <c r="L30"/>
    </row>
    <row r="31" spans="1:12" x14ac:dyDescent="0.3">
      <c r="A31" s="9">
        <f t="shared" si="10"/>
        <v>45318</v>
      </c>
      <c r="B31" s="25">
        <f>COUNTA(J31:O31)</f>
        <v>1</v>
      </c>
      <c r="C31" s="25">
        <f t="shared" si="3"/>
        <v>1</v>
      </c>
      <c r="D31" s="25">
        <f t="shared" si="4"/>
        <v>1</v>
      </c>
      <c r="E31" s="25">
        <f t="shared" si="5"/>
        <v>0</v>
      </c>
      <c r="F31" s="25">
        <f t="shared" si="6"/>
        <v>0</v>
      </c>
      <c r="G31" s="25">
        <f t="shared" si="7"/>
        <v>1</v>
      </c>
      <c r="H31" s="25" t="str">
        <f t="shared" si="8"/>
        <v/>
      </c>
      <c r="I31" s="25" t="str">
        <f t="shared" si="9"/>
        <v/>
      </c>
      <c r="J31" s="41" t="s">
        <v>1397</v>
      </c>
      <c r="K31"/>
      <c r="L31"/>
    </row>
    <row r="32" spans="1:12" x14ac:dyDescent="0.3">
      <c r="A32" s="9">
        <f t="shared" si="10"/>
        <v>45319</v>
      </c>
      <c r="B32" s="25">
        <f t="shared" si="2"/>
        <v>1</v>
      </c>
      <c r="C32" s="25">
        <f t="shared" si="3"/>
        <v>1</v>
      </c>
      <c r="D32" s="25">
        <f t="shared" si="4"/>
        <v>0</v>
      </c>
      <c r="E32" s="25">
        <f t="shared" si="5"/>
        <v>1</v>
      </c>
      <c r="F32" s="25">
        <f t="shared" si="6"/>
        <v>0</v>
      </c>
      <c r="G32" s="25" t="str">
        <f t="shared" si="7"/>
        <v/>
      </c>
      <c r="H32" s="25">
        <f t="shared" si="8"/>
        <v>1</v>
      </c>
      <c r="I32" s="25" t="str">
        <f t="shared" si="9"/>
        <v/>
      </c>
      <c r="J32" t="s">
        <v>1398</v>
      </c>
      <c r="K32"/>
      <c r="L32"/>
    </row>
    <row r="33" spans="1:12" x14ac:dyDescent="0.3">
      <c r="A33" s="9">
        <f t="shared" si="10"/>
        <v>45320</v>
      </c>
      <c r="B33" s="25">
        <f t="shared" si="2"/>
        <v>1</v>
      </c>
      <c r="C33" s="25">
        <f t="shared" si="3"/>
        <v>1</v>
      </c>
      <c r="D33" s="25">
        <f t="shared" si="4"/>
        <v>0</v>
      </c>
      <c r="E33" s="25">
        <f t="shared" si="5"/>
        <v>1</v>
      </c>
      <c r="F33" s="25">
        <f t="shared" si="6"/>
        <v>0</v>
      </c>
      <c r="G33" s="25" t="str">
        <f t="shared" si="7"/>
        <v/>
      </c>
      <c r="H33" s="25">
        <f t="shared" si="8"/>
        <v>1</v>
      </c>
      <c r="I33" s="25" t="str">
        <f t="shared" si="9"/>
        <v/>
      </c>
      <c r="J33" t="s">
        <v>1399</v>
      </c>
      <c r="K33"/>
      <c r="L33"/>
    </row>
    <row r="34" spans="1:12" x14ac:dyDescent="0.3">
      <c r="A34" s="9">
        <f t="shared" si="10"/>
        <v>45321</v>
      </c>
      <c r="B34" s="25">
        <f t="shared" si="2"/>
        <v>1</v>
      </c>
      <c r="C34" s="25">
        <f t="shared" si="3"/>
        <v>1</v>
      </c>
      <c r="D34" s="25">
        <f t="shared" si="4"/>
        <v>0</v>
      </c>
      <c r="E34" s="25">
        <f t="shared" si="5"/>
        <v>1</v>
      </c>
      <c r="F34" s="25">
        <f t="shared" si="6"/>
        <v>0</v>
      </c>
      <c r="G34" s="25" t="str">
        <f t="shared" si="7"/>
        <v/>
      </c>
      <c r="H34" s="25">
        <f t="shared" si="8"/>
        <v>1</v>
      </c>
      <c r="I34" s="25" t="str">
        <f t="shared" si="9"/>
        <v/>
      </c>
      <c r="J34" t="s">
        <v>1400</v>
      </c>
      <c r="K34"/>
      <c r="L34"/>
    </row>
    <row r="35" spans="1:12" x14ac:dyDescent="0.3">
      <c r="A35" s="9">
        <f t="shared" si="10"/>
        <v>45322</v>
      </c>
      <c r="B35" s="25">
        <f t="shared" si="2"/>
        <v>0</v>
      </c>
      <c r="C35" s="25" t="str">
        <f t="shared" si="3"/>
        <v/>
      </c>
      <c r="D35" s="25">
        <f t="shared" si="4"/>
        <v>0</v>
      </c>
      <c r="E35" s="25">
        <f t="shared" si="5"/>
        <v>0</v>
      </c>
      <c r="F35" s="25">
        <f t="shared" si="6"/>
        <v>0</v>
      </c>
      <c r="G35" s="25" t="str">
        <f t="shared" si="7"/>
        <v/>
      </c>
      <c r="H35" s="25" t="str">
        <f t="shared" si="8"/>
        <v/>
      </c>
      <c r="I35" s="25" t="str">
        <f t="shared" si="9"/>
        <v/>
      </c>
      <c r="K35"/>
      <c r="L35"/>
    </row>
    <row r="36" spans="1:12" x14ac:dyDescent="0.3">
      <c r="A36" s="9">
        <f t="shared" si="10"/>
        <v>45323</v>
      </c>
      <c r="B36" s="25">
        <f t="shared" si="2"/>
        <v>1</v>
      </c>
      <c r="C36" s="25">
        <f t="shared" si="3"/>
        <v>1</v>
      </c>
      <c r="D36" s="25">
        <f t="shared" si="4"/>
        <v>0</v>
      </c>
      <c r="E36" s="25">
        <f t="shared" si="5"/>
        <v>1</v>
      </c>
      <c r="F36" s="25">
        <f t="shared" si="6"/>
        <v>0</v>
      </c>
      <c r="G36" s="25" t="str">
        <f t="shared" si="7"/>
        <v/>
      </c>
      <c r="H36" s="25">
        <f t="shared" si="8"/>
        <v>1</v>
      </c>
      <c r="I36" s="25" t="str">
        <f t="shared" si="9"/>
        <v/>
      </c>
      <c r="J36" t="s">
        <v>1401</v>
      </c>
      <c r="K36"/>
      <c r="L36"/>
    </row>
    <row r="37" spans="1:12" x14ac:dyDescent="0.3">
      <c r="A37" s="9">
        <f t="shared" si="10"/>
        <v>45324</v>
      </c>
      <c r="B37" s="25">
        <f t="shared" si="2"/>
        <v>1</v>
      </c>
      <c r="C37" s="25">
        <f t="shared" si="3"/>
        <v>1</v>
      </c>
      <c r="D37" s="25">
        <f t="shared" si="4"/>
        <v>0</v>
      </c>
      <c r="E37" s="25">
        <f t="shared" si="5"/>
        <v>1</v>
      </c>
      <c r="F37" s="25">
        <f t="shared" si="6"/>
        <v>0</v>
      </c>
      <c r="G37" s="25" t="str">
        <f t="shared" si="7"/>
        <v/>
      </c>
      <c r="H37" s="25">
        <f t="shared" si="8"/>
        <v>1</v>
      </c>
      <c r="I37" s="25" t="str">
        <f t="shared" si="9"/>
        <v/>
      </c>
      <c r="J37" t="s">
        <v>1402</v>
      </c>
      <c r="K37"/>
      <c r="L37"/>
    </row>
    <row r="38" spans="1:12" x14ac:dyDescent="0.3">
      <c r="A38" s="9">
        <f t="shared" si="10"/>
        <v>45325</v>
      </c>
      <c r="B38" s="25">
        <f t="shared" si="2"/>
        <v>0</v>
      </c>
      <c r="C38" s="25" t="str">
        <f t="shared" si="3"/>
        <v/>
      </c>
      <c r="D38" s="25">
        <f t="shared" si="4"/>
        <v>0</v>
      </c>
      <c r="E38" s="25">
        <f t="shared" si="5"/>
        <v>0</v>
      </c>
      <c r="F38" s="25">
        <f t="shared" si="6"/>
        <v>0</v>
      </c>
      <c r="G38" s="25" t="str">
        <f t="shared" si="7"/>
        <v/>
      </c>
      <c r="H38" s="25" t="str">
        <f t="shared" si="8"/>
        <v/>
      </c>
      <c r="I38" s="25" t="str">
        <f t="shared" si="9"/>
        <v/>
      </c>
      <c r="K38"/>
      <c r="L38"/>
    </row>
    <row r="39" spans="1:12" x14ac:dyDescent="0.3">
      <c r="A39" s="9">
        <f t="shared" si="10"/>
        <v>45326</v>
      </c>
      <c r="B39" s="25">
        <f t="shared" si="2"/>
        <v>2</v>
      </c>
      <c r="C39" s="25">
        <f t="shared" si="3"/>
        <v>1</v>
      </c>
      <c r="D39" s="25">
        <f t="shared" si="4"/>
        <v>0</v>
      </c>
      <c r="E39" s="25">
        <f t="shared" si="5"/>
        <v>2</v>
      </c>
      <c r="F39" s="25">
        <f t="shared" si="6"/>
        <v>0</v>
      </c>
      <c r="G39" s="25" t="str">
        <f t="shared" si="7"/>
        <v/>
      </c>
      <c r="H39" s="25">
        <f t="shared" si="8"/>
        <v>1</v>
      </c>
      <c r="I39" s="25" t="str">
        <f t="shared" si="9"/>
        <v/>
      </c>
      <c r="J39" t="s">
        <v>1403</v>
      </c>
      <c r="K39" t="s">
        <v>1404</v>
      </c>
      <c r="L39"/>
    </row>
    <row r="40" spans="1:12" x14ac:dyDescent="0.3">
      <c r="A40" s="9">
        <f t="shared" si="10"/>
        <v>45327</v>
      </c>
      <c r="B40" s="25">
        <f>COUNTA(J40:O40)</f>
        <v>1</v>
      </c>
      <c r="C40" s="25">
        <f t="shared" si="3"/>
        <v>1</v>
      </c>
      <c r="D40" s="25">
        <f t="shared" si="4"/>
        <v>1</v>
      </c>
      <c r="E40" s="25">
        <f t="shared" si="5"/>
        <v>0</v>
      </c>
      <c r="F40" s="25">
        <f t="shared" si="6"/>
        <v>0</v>
      </c>
      <c r="G40" s="25">
        <f t="shared" si="7"/>
        <v>1</v>
      </c>
      <c r="H40" s="25" t="str">
        <f t="shared" si="8"/>
        <v/>
      </c>
      <c r="I40" s="25" t="str">
        <f t="shared" si="9"/>
        <v/>
      </c>
      <c r="J40" s="41" t="s">
        <v>1405</v>
      </c>
      <c r="K40"/>
      <c r="L40"/>
    </row>
    <row r="41" spans="1:12" x14ac:dyDescent="0.3">
      <c r="A41" s="9">
        <f t="shared" si="10"/>
        <v>45328</v>
      </c>
      <c r="B41" s="25">
        <f t="shared" si="2"/>
        <v>1</v>
      </c>
      <c r="C41" s="25">
        <f t="shared" si="3"/>
        <v>1</v>
      </c>
      <c r="D41" s="25">
        <f t="shared" si="4"/>
        <v>0</v>
      </c>
      <c r="E41" s="25">
        <f t="shared" si="5"/>
        <v>1</v>
      </c>
      <c r="F41" s="25">
        <f t="shared" si="6"/>
        <v>0</v>
      </c>
      <c r="G41" s="25" t="str">
        <f t="shared" si="7"/>
        <v/>
      </c>
      <c r="H41" s="25">
        <f t="shared" si="8"/>
        <v>1</v>
      </c>
      <c r="I41" s="25" t="str">
        <f t="shared" si="9"/>
        <v/>
      </c>
      <c r="J41" t="s">
        <v>1406</v>
      </c>
      <c r="K41"/>
      <c r="L41"/>
    </row>
    <row r="42" spans="1:12" x14ac:dyDescent="0.3">
      <c r="A42" s="9">
        <f t="shared" si="10"/>
        <v>45329</v>
      </c>
      <c r="B42" s="25">
        <f t="shared" si="2"/>
        <v>0</v>
      </c>
      <c r="C42" s="25" t="str">
        <f t="shared" si="3"/>
        <v/>
      </c>
      <c r="D42" s="25">
        <f t="shared" si="4"/>
        <v>0</v>
      </c>
      <c r="E42" s="25">
        <f t="shared" si="5"/>
        <v>0</v>
      </c>
      <c r="F42" s="25">
        <f t="shared" si="6"/>
        <v>0</v>
      </c>
      <c r="G42" s="25" t="str">
        <f t="shared" si="7"/>
        <v/>
      </c>
      <c r="H42" s="25" t="str">
        <f t="shared" si="8"/>
        <v/>
      </c>
      <c r="I42" s="25" t="str">
        <f t="shared" si="9"/>
        <v/>
      </c>
      <c r="K42"/>
      <c r="L42"/>
    </row>
    <row r="43" spans="1:12" x14ac:dyDescent="0.3">
      <c r="A43" s="9">
        <f t="shared" si="10"/>
        <v>45330</v>
      </c>
      <c r="B43" s="25">
        <f t="shared" si="2"/>
        <v>1</v>
      </c>
      <c r="C43" s="25">
        <f t="shared" si="3"/>
        <v>1</v>
      </c>
      <c r="D43" s="25">
        <f t="shared" si="4"/>
        <v>0</v>
      </c>
      <c r="E43" s="25">
        <f t="shared" si="5"/>
        <v>1</v>
      </c>
      <c r="F43" s="25">
        <f t="shared" si="6"/>
        <v>0</v>
      </c>
      <c r="G43" s="25" t="str">
        <f t="shared" si="7"/>
        <v/>
      </c>
      <c r="H43" s="25">
        <f t="shared" si="8"/>
        <v>1</v>
      </c>
      <c r="I43" s="25" t="str">
        <f t="shared" si="9"/>
        <v/>
      </c>
      <c r="J43" t="s">
        <v>1407</v>
      </c>
      <c r="K43"/>
      <c r="L43"/>
    </row>
    <row r="44" spans="1:12" x14ac:dyDescent="0.3">
      <c r="A44" s="9">
        <f t="shared" si="10"/>
        <v>45331</v>
      </c>
      <c r="B44" s="25">
        <f t="shared" si="2"/>
        <v>0</v>
      </c>
      <c r="C44" s="25" t="str">
        <f t="shared" si="3"/>
        <v/>
      </c>
      <c r="D44" s="25">
        <f t="shared" si="4"/>
        <v>0</v>
      </c>
      <c r="E44" s="25">
        <f t="shared" si="5"/>
        <v>0</v>
      </c>
      <c r="F44" s="25">
        <f t="shared" si="6"/>
        <v>0</v>
      </c>
      <c r="G44" s="25" t="str">
        <f t="shared" si="7"/>
        <v/>
      </c>
      <c r="H44" s="25" t="str">
        <f t="shared" si="8"/>
        <v/>
      </c>
      <c r="I44" s="25" t="str">
        <f t="shared" si="9"/>
        <v/>
      </c>
      <c r="K44"/>
      <c r="L44"/>
    </row>
    <row r="45" spans="1:12" x14ac:dyDescent="0.3">
      <c r="A45" s="9">
        <f t="shared" si="10"/>
        <v>45332</v>
      </c>
      <c r="B45" s="25">
        <f>COUNTA(J45:O45)</f>
        <v>1</v>
      </c>
      <c r="C45" s="25">
        <f t="shared" si="3"/>
        <v>1</v>
      </c>
      <c r="D45" s="25">
        <f t="shared" si="4"/>
        <v>1</v>
      </c>
      <c r="E45" s="25">
        <f t="shared" si="5"/>
        <v>0</v>
      </c>
      <c r="F45" s="25">
        <f t="shared" si="6"/>
        <v>0</v>
      </c>
      <c r="G45" s="25">
        <f t="shared" si="7"/>
        <v>1</v>
      </c>
      <c r="H45" s="25" t="str">
        <f t="shared" si="8"/>
        <v/>
      </c>
      <c r="I45" s="25" t="str">
        <f t="shared" si="9"/>
        <v/>
      </c>
      <c r="J45" s="41" t="s">
        <v>1408</v>
      </c>
      <c r="K45"/>
      <c r="L45"/>
    </row>
    <row r="46" spans="1:12" x14ac:dyDescent="0.3">
      <c r="A46" s="9">
        <f t="shared" si="10"/>
        <v>45333</v>
      </c>
      <c r="B46" s="25">
        <f t="shared" si="2"/>
        <v>1</v>
      </c>
      <c r="C46" s="25">
        <f t="shared" si="3"/>
        <v>1</v>
      </c>
      <c r="D46" s="25">
        <f t="shared" si="4"/>
        <v>0</v>
      </c>
      <c r="E46" s="25">
        <f t="shared" si="5"/>
        <v>1</v>
      </c>
      <c r="F46" s="25">
        <f t="shared" si="6"/>
        <v>0</v>
      </c>
      <c r="G46" s="25" t="str">
        <f t="shared" si="7"/>
        <v/>
      </c>
      <c r="H46" s="25">
        <f t="shared" si="8"/>
        <v>1</v>
      </c>
      <c r="I46" s="25" t="str">
        <f t="shared" si="9"/>
        <v/>
      </c>
      <c r="J46" t="s">
        <v>1409</v>
      </c>
      <c r="K46"/>
      <c r="L46"/>
    </row>
    <row r="47" spans="1:12" x14ac:dyDescent="0.3">
      <c r="A47" s="9">
        <f t="shared" si="10"/>
        <v>45334</v>
      </c>
      <c r="B47" s="25">
        <f>COUNTA(J47:O47)</f>
        <v>1</v>
      </c>
      <c r="C47" s="25">
        <f t="shared" si="3"/>
        <v>1</v>
      </c>
      <c r="D47" s="25">
        <f t="shared" si="4"/>
        <v>1</v>
      </c>
      <c r="E47" s="25">
        <f t="shared" si="5"/>
        <v>0</v>
      </c>
      <c r="F47" s="25">
        <f t="shared" si="6"/>
        <v>0</v>
      </c>
      <c r="G47" s="25">
        <f t="shared" si="7"/>
        <v>1</v>
      </c>
      <c r="H47" s="25" t="str">
        <f t="shared" si="8"/>
        <v/>
      </c>
      <c r="I47" s="25" t="str">
        <f t="shared" si="9"/>
        <v/>
      </c>
      <c r="J47" s="41" t="s">
        <v>1410</v>
      </c>
      <c r="K47"/>
      <c r="L47"/>
    </row>
    <row r="48" spans="1:12" x14ac:dyDescent="0.3">
      <c r="A48" s="9">
        <f t="shared" si="10"/>
        <v>45335</v>
      </c>
      <c r="B48" s="25">
        <f t="shared" si="2"/>
        <v>1</v>
      </c>
      <c r="C48" s="25">
        <f t="shared" si="3"/>
        <v>1</v>
      </c>
      <c r="D48" s="25">
        <f t="shared" si="4"/>
        <v>0</v>
      </c>
      <c r="E48" s="25">
        <f t="shared" si="5"/>
        <v>1</v>
      </c>
      <c r="F48" s="25">
        <f t="shared" si="6"/>
        <v>0</v>
      </c>
      <c r="G48" s="25" t="str">
        <f t="shared" si="7"/>
        <v/>
      </c>
      <c r="H48" s="25">
        <f t="shared" si="8"/>
        <v>1</v>
      </c>
      <c r="I48" s="25" t="str">
        <f t="shared" si="9"/>
        <v/>
      </c>
      <c r="J48" t="s">
        <v>1411</v>
      </c>
      <c r="K48"/>
      <c r="L48"/>
    </row>
    <row r="49" spans="1:13" x14ac:dyDescent="0.3">
      <c r="A49" s="9">
        <f t="shared" si="10"/>
        <v>45336</v>
      </c>
      <c r="B49" s="25">
        <f t="shared" si="2"/>
        <v>1</v>
      </c>
      <c r="C49" s="25">
        <f t="shared" si="3"/>
        <v>1</v>
      </c>
      <c r="D49" s="25">
        <f t="shared" si="4"/>
        <v>0</v>
      </c>
      <c r="E49" s="25">
        <f t="shared" si="5"/>
        <v>1</v>
      </c>
      <c r="F49" s="25">
        <f t="shared" si="6"/>
        <v>0</v>
      </c>
      <c r="G49" s="25" t="str">
        <f t="shared" si="7"/>
        <v/>
      </c>
      <c r="H49" s="25">
        <f t="shared" si="8"/>
        <v>1</v>
      </c>
      <c r="I49" s="25" t="str">
        <f t="shared" si="9"/>
        <v/>
      </c>
      <c r="J49" t="s">
        <v>1412</v>
      </c>
      <c r="K49"/>
      <c r="L49"/>
    </row>
    <row r="50" spans="1:13" x14ac:dyDescent="0.3">
      <c r="A50" s="9">
        <f t="shared" si="10"/>
        <v>45337</v>
      </c>
      <c r="B50" s="25">
        <f t="shared" si="2"/>
        <v>1</v>
      </c>
      <c r="C50" s="25">
        <f t="shared" si="3"/>
        <v>1</v>
      </c>
      <c r="D50" s="25">
        <f t="shared" si="4"/>
        <v>0</v>
      </c>
      <c r="E50" s="25">
        <f t="shared" si="5"/>
        <v>1</v>
      </c>
      <c r="F50" s="25">
        <f t="shared" si="6"/>
        <v>0</v>
      </c>
      <c r="G50" s="25" t="str">
        <f t="shared" si="7"/>
        <v/>
      </c>
      <c r="H50" s="25">
        <f t="shared" si="8"/>
        <v>1</v>
      </c>
      <c r="I50" s="25" t="str">
        <f t="shared" si="9"/>
        <v/>
      </c>
      <c r="J50" t="s">
        <v>1413</v>
      </c>
      <c r="K50"/>
      <c r="L50"/>
    </row>
    <row r="51" spans="1:13" x14ac:dyDescent="0.3">
      <c r="A51" s="9">
        <f t="shared" si="10"/>
        <v>45338</v>
      </c>
      <c r="B51" s="25">
        <f t="shared" si="2"/>
        <v>0</v>
      </c>
      <c r="C51" s="25" t="str">
        <f t="shared" si="3"/>
        <v/>
      </c>
      <c r="D51" s="25">
        <f t="shared" si="4"/>
        <v>0</v>
      </c>
      <c r="E51" s="25">
        <f t="shared" si="5"/>
        <v>0</v>
      </c>
      <c r="F51" s="25">
        <f t="shared" si="6"/>
        <v>0</v>
      </c>
      <c r="G51" s="25" t="str">
        <f t="shared" si="7"/>
        <v/>
      </c>
      <c r="H51" s="25" t="str">
        <f t="shared" si="8"/>
        <v/>
      </c>
      <c r="I51" s="25" t="str">
        <f t="shared" si="9"/>
        <v/>
      </c>
      <c r="K51"/>
      <c r="L51"/>
    </row>
    <row r="52" spans="1:13" x14ac:dyDescent="0.3">
      <c r="A52" s="9">
        <f t="shared" si="10"/>
        <v>45339</v>
      </c>
      <c r="B52" s="25">
        <f t="shared" si="2"/>
        <v>1</v>
      </c>
      <c r="C52" s="25">
        <f t="shared" si="3"/>
        <v>1</v>
      </c>
      <c r="D52" s="25">
        <f t="shared" si="4"/>
        <v>0</v>
      </c>
      <c r="E52" s="25">
        <f t="shared" si="5"/>
        <v>1</v>
      </c>
      <c r="F52" s="25">
        <f t="shared" si="6"/>
        <v>0</v>
      </c>
      <c r="G52" s="25" t="str">
        <f t="shared" si="7"/>
        <v/>
      </c>
      <c r="H52" s="25">
        <f t="shared" si="8"/>
        <v>1</v>
      </c>
      <c r="I52" s="25" t="str">
        <f t="shared" si="9"/>
        <v/>
      </c>
      <c r="J52" t="s">
        <v>1414</v>
      </c>
      <c r="K52"/>
      <c r="L52"/>
    </row>
    <row r="53" spans="1:13" x14ac:dyDescent="0.3">
      <c r="A53" s="9">
        <f t="shared" si="10"/>
        <v>45340</v>
      </c>
      <c r="B53" s="25">
        <f t="shared" si="2"/>
        <v>0</v>
      </c>
      <c r="C53" s="25" t="str">
        <f t="shared" si="3"/>
        <v/>
      </c>
      <c r="D53" s="25">
        <f t="shared" si="4"/>
        <v>0</v>
      </c>
      <c r="E53" s="25">
        <f t="shared" si="5"/>
        <v>0</v>
      </c>
      <c r="F53" s="25">
        <f t="shared" si="6"/>
        <v>0</v>
      </c>
      <c r="G53" s="25" t="str">
        <f t="shared" si="7"/>
        <v/>
      </c>
      <c r="H53" s="25" t="str">
        <f t="shared" si="8"/>
        <v/>
      </c>
      <c r="I53" s="25" t="str">
        <f t="shared" si="9"/>
        <v/>
      </c>
      <c r="K53"/>
      <c r="L53"/>
    </row>
    <row r="54" spans="1:13" x14ac:dyDescent="0.3">
      <c r="A54" s="9">
        <f t="shared" si="10"/>
        <v>45341</v>
      </c>
      <c r="B54" s="25">
        <f t="shared" si="2"/>
        <v>1</v>
      </c>
      <c r="C54" s="25">
        <f t="shared" si="3"/>
        <v>1</v>
      </c>
      <c r="D54" s="25">
        <f t="shared" si="4"/>
        <v>0</v>
      </c>
      <c r="E54" s="25">
        <f t="shared" si="5"/>
        <v>1</v>
      </c>
      <c r="F54" s="25">
        <f t="shared" si="6"/>
        <v>0</v>
      </c>
      <c r="G54" s="25" t="str">
        <f t="shared" si="7"/>
        <v/>
      </c>
      <c r="H54" s="25">
        <f t="shared" si="8"/>
        <v>1</v>
      </c>
      <c r="I54" s="25" t="str">
        <f t="shared" si="9"/>
        <v/>
      </c>
      <c r="J54" t="s">
        <v>1415</v>
      </c>
      <c r="K54"/>
      <c r="L54"/>
    </row>
    <row r="55" spans="1:13" x14ac:dyDescent="0.3">
      <c r="A55" s="9">
        <f t="shared" si="10"/>
        <v>45342</v>
      </c>
      <c r="B55" s="25">
        <f t="shared" si="2"/>
        <v>3</v>
      </c>
      <c r="C55" s="25">
        <f t="shared" si="3"/>
        <v>1</v>
      </c>
      <c r="D55" s="25">
        <f t="shared" si="4"/>
        <v>0</v>
      </c>
      <c r="E55" s="25">
        <f t="shared" si="5"/>
        <v>3</v>
      </c>
      <c r="F55" s="25">
        <f t="shared" si="6"/>
        <v>0</v>
      </c>
      <c r="G55" s="25" t="str">
        <f t="shared" si="7"/>
        <v/>
      </c>
      <c r="H55" s="25">
        <f t="shared" si="8"/>
        <v>1</v>
      </c>
      <c r="I55" s="25" t="str">
        <f t="shared" si="9"/>
        <v/>
      </c>
      <c r="J55" t="s">
        <v>1416</v>
      </c>
      <c r="K55" t="s">
        <v>1417</v>
      </c>
      <c r="L55" t="s">
        <v>1418</v>
      </c>
    </row>
    <row r="56" spans="1:13" x14ac:dyDescent="0.3">
      <c r="A56" s="9">
        <f t="shared" si="10"/>
        <v>45343</v>
      </c>
      <c r="B56" s="25">
        <f t="shared" si="2"/>
        <v>1</v>
      </c>
      <c r="C56" s="25">
        <f t="shared" si="3"/>
        <v>1</v>
      </c>
      <c r="D56" s="25">
        <f t="shared" si="4"/>
        <v>0</v>
      </c>
      <c r="E56" s="25">
        <f t="shared" si="5"/>
        <v>1</v>
      </c>
      <c r="F56" s="25">
        <f t="shared" si="6"/>
        <v>0</v>
      </c>
      <c r="G56" s="25" t="str">
        <f t="shared" si="7"/>
        <v/>
      </c>
      <c r="H56" s="25">
        <f t="shared" si="8"/>
        <v>1</v>
      </c>
      <c r="I56" s="25" t="str">
        <f t="shared" si="9"/>
        <v/>
      </c>
      <c r="J56" t="s">
        <v>1419</v>
      </c>
      <c r="K56"/>
      <c r="L56"/>
    </row>
    <row r="57" spans="1:13" x14ac:dyDescent="0.3">
      <c r="A57" s="9">
        <f t="shared" si="10"/>
        <v>45344</v>
      </c>
      <c r="B57" s="25">
        <f t="shared" si="2"/>
        <v>4</v>
      </c>
      <c r="C57" s="25">
        <f t="shared" si="3"/>
        <v>1</v>
      </c>
      <c r="D57" s="25">
        <f t="shared" si="4"/>
        <v>2</v>
      </c>
      <c r="E57" s="25">
        <f t="shared" si="5"/>
        <v>2</v>
      </c>
      <c r="F57" s="25">
        <f t="shared" si="6"/>
        <v>0</v>
      </c>
      <c r="G57" s="25">
        <f t="shared" si="7"/>
        <v>1</v>
      </c>
      <c r="H57" s="25">
        <f t="shared" si="8"/>
        <v>1</v>
      </c>
      <c r="I57" s="25" t="str">
        <f t="shared" si="9"/>
        <v/>
      </c>
      <c r="J57" t="s">
        <v>1420</v>
      </c>
      <c r="K57" s="41" t="s">
        <v>1421</v>
      </c>
      <c r="L57" t="s">
        <v>1422</v>
      </c>
      <c r="M57" s="41" t="s">
        <v>1423</v>
      </c>
    </row>
    <row r="58" spans="1:13" x14ac:dyDescent="0.3">
      <c r="A58" s="9">
        <f t="shared" si="10"/>
        <v>45345</v>
      </c>
      <c r="B58" s="25">
        <f t="shared" si="2"/>
        <v>0</v>
      </c>
      <c r="C58" s="25" t="str">
        <f t="shared" si="3"/>
        <v/>
      </c>
      <c r="D58" s="25">
        <f t="shared" si="4"/>
        <v>0</v>
      </c>
      <c r="E58" s="25">
        <f t="shared" si="5"/>
        <v>0</v>
      </c>
      <c r="F58" s="25">
        <f t="shared" si="6"/>
        <v>0</v>
      </c>
      <c r="G58" s="25" t="str">
        <f t="shared" si="7"/>
        <v/>
      </c>
      <c r="H58" s="25" t="str">
        <f t="shared" si="8"/>
        <v/>
      </c>
      <c r="I58" s="25" t="str">
        <f t="shared" si="9"/>
        <v/>
      </c>
      <c r="K58"/>
      <c r="L58"/>
    </row>
    <row r="59" spans="1:13" x14ac:dyDescent="0.3">
      <c r="A59" s="9">
        <f t="shared" si="10"/>
        <v>45346</v>
      </c>
      <c r="B59" s="25">
        <f t="shared" si="2"/>
        <v>1</v>
      </c>
      <c r="C59" s="25">
        <f t="shared" si="3"/>
        <v>1</v>
      </c>
      <c r="D59" s="25">
        <f t="shared" si="4"/>
        <v>1</v>
      </c>
      <c r="E59" s="25">
        <f t="shared" si="5"/>
        <v>0</v>
      </c>
      <c r="F59" s="25">
        <f t="shared" si="6"/>
        <v>0</v>
      </c>
      <c r="G59" s="25">
        <f t="shared" si="7"/>
        <v>1</v>
      </c>
      <c r="H59" s="25" t="str">
        <f t="shared" si="8"/>
        <v/>
      </c>
      <c r="I59" s="25" t="str">
        <f t="shared" si="9"/>
        <v/>
      </c>
      <c r="J59" s="41" t="s">
        <v>1424</v>
      </c>
      <c r="K59"/>
      <c r="L59"/>
    </row>
    <row r="60" spans="1:13" x14ac:dyDescent="0.3">
      <c r="A60" s="9">
        <f t="shared" si="10"/>
        <v>45347</v>
      </c>
      <c r="B60" s="25">
        <f>COUNTA(J60:O60)</f>
        <v>1</v>
      </c>
      <c r="C60" s="25">
        <f t="shared" si="3"/>
        <v>1</v>
      </c>
      <c r="D60" s="25">
        <f t="shared" si="4"/>
        <v>1</v>
      </c>
      <c r="E60" s="25">
        <f t="shared" si="5"/>
        <v>0</v>
      </c>
      <c r="F60" s="25">
        <f t="shared" si="6"/>
        <v>0</v>
      </c>
      <c r="G60" s="25">
        <f t="shared" si="7"/>
        <v>1</v>
      </c>
      <c r="H60" s="25" t="str">
        <f t="shared" si="8"/>
        <v/>
      </c>
      <c r="I60" s="25" t="str">
        <f t="shared" si="9"/>
        <v/>
      </c>
      <c r="J60" s="41" t="s">
        <v>1425</v>
      </c>
      <c r="K60"/>
      <c r="L60"/>
    </row>
    <row r="61" spans="1:13" x14ac:dyDescent="0.3">
      <c r="A61" s="9">
        <f t="shared" si="10"/>
        <v>45348</v>
      </c>
      <c r="B61" s="25">
        <f t="shared" si="2"/>
        <v>2</v>
      </c>
      <c r="C61" s="25">
        <f t="shared" si="3"/>
        <v>1</v>
      </c>
      <c r="D61" s="25">
        <f t="shared" si="4"/>
        <v>0</v>
      </c>
      <c r="E61" s="25">
        <f t="shared" si="5"/>
        <v>2</v>
      </c>
      <c r="F61" s="25">
        <f t="shared" si="6"/>
        <v>0</v>
      </c>
      <c r="G61" s="25" t="str">
        <f t="shared" si="7"/>
        <v/>
      </c>
      <c r="H61" s="25">
        <f t="shared" si="8"/>
        <v>1</v>
      </c>
      <c r="I61" s="25" t="str">
        <f t="shared" si="9"/>
        <v/>
      </c>
      <c r="J61" t="s">
        <v>1426</v>
      </c>
      <c r="K61" t="s">
        <v>1427</v>
      </c>
      <c r="L61"/>
    </row>
    <row r="62" spans="1:13" x14ac:dyDescent="0.3">
      <c r="A62" s="9">
        <f t="shared" si="10"/>
        <v>45349</v>
      </c>
      <c r="B62" s="25">
        <f t="shared" si="2"/>
        <v>2</v>
      </c>
      <c r="C62" s="25">
        <f t="shared" si="3"/>
        <v>1</v>
      </c>
      <c r="D62" s="25">
        <f t="shared" si="4"/>
        <v>0</v>
      </c>
      <c r="E62" s="25">
        <f t="shared" si="5"/>
        <v>2</v>
      </c>
      <c r="F62" s="25">
        <f t="shared" si="6"/>
        <v>0</v>
      </c>
      <c r="G62" s="25" t="str">
        <f t="shared" si="7"/>
        <v/>
      </c>
      <c r="H62" s="25">
        <f t="shared" si="8"/>
        <v>1</v>
      </c>
      <c r="I62" s="25" t="str">
        <f t="shared" si="9"/>
        <v/>
      </c>
      <c r="J62" t="s">
        <v>1428</v>
      </c>
      <c r="K62" t="s">
        <v>1429</v>
      </c>
      <c r="L62"/>
    </row>
    <row r="63" spans="1:13" x14ac:dyDescent="0.3">
      <c r="A63" s="9">
        <f t="shared" si="10"/>
        <v>45350</v>
      </c>
      <c r="B63" s="25">
        <f t="shared" si="2"/>
        <v>0</v>
      </c>
      <c r="C63" s="25" t="str">
        <f t="shared" si="3"/>
        <v/>
      </c>
      <c r="D63" s="25">
        <f t="shared" si="4"/>
        <v>0</v>
      </c>
      <c r="E63" s="25">
        <f t="shared" si="5"/>
        <v>0</v>
      </c>
      <c r="F63" s="25">
        <f t="shared" si="6"/>
        <v>0</v>
      </c>
      <c r="G63" s="25" t="str">
        <f t="shared" si="7"/>
        <v/>
      </c>
      <c r="H63" s="25" t="str">
        <f t="shared" si="8"/>
        <v/>
      </c>
      <c r="I63" s="25" t="str">
        <f t="shared" si="9"/>
        <v/>
      </c>
      <c r="K63"/>
      <c r="L63"/>
    </row>
    <row r="64" spans="1:13" x14ac:dyDescent="0.3">
      <c r="A64" s="9">
        <f t="shared" si="10"/>
        <v>45351</v>
      </c>
      <c r="B64" s="25">
        <f t="shared" si="2"/>
        <v>1</v>
      </c>
      <c r="C64" s="25">
        <f t="shared" si="3"/>
        <v>1</v>
      </c>
      <c r="D64" s="25">
        <f t="shared" si="4"/>
        <v>0</v>
      </c>
      <c r="E64" s="25">
        <f t="shared" si="5"/>
        <v>1</v>
      </c>
      <c r="F64" s="25">
        <f t="shared" si="6"/>
        <v>0</v>
      </c>
      <c r="G64" s="25" t="str">
        <f t="shared" si="7"/>
        <v/>
      </c>
      <c r="H64" s="25">
        <f t="shared" si="8"/>
        <v>1</v>
      </c>
      <c r="I64" s="25" t="str">
        <f t="shared" si="9"/>
        <v/>
      </c>
      <c r="J64" t="s">
        <v>1430</v>
      </c>
      <c r="K64"/>
      <c r="L64"/>
    </row>
    <row r="65" spans="1:12" x14ac:dyDescent="0.3">
      <c r="A65" s="9">
        <f t="shared" si="10"/>
        <v>45352</v>
      </c>
      <c r="B65" s="25">
        <f t="shared" si="2"/>
        <v>1</v>
      </c>
      <c r="C65" s="25">
        <f t="shared" si="3"/>
        <v>1</v>
      </c>
      <c r="D65" s="25">
        <f t="shared" si="4"/>
        <v>0</v>
      </c>
      <c r="E65" s="25">
        <f t="shared" si="5"/>
        <v>1</v>
      </c>
      <c r="F65" s="25">
        <f t="shared" si="6"/>
        <v>0</v>
      </c>
      <c r="G65" s="25" t="str">
        <f t="shared" si="7"/>
        <v/>
      </c>
      <c r="H65" s="25">
        <f t="shared" si="8"/>
        <v>1</v>
      </c>
      <c r="I65" s="25" t="str">
        <f t="shared" si="9"/>
        <v/>
      </c>
      <c r="J65" t="s">
        <v>1431</v>
      </c>
      <c r="K65"/>
      <c r="L65"/>
    </row>
    <row r="66" spans="1:12" x14ac:dyDescent="0.3">
      <c r="A66" s="9">
        <f t="shared" si="10"/>
        <v>45353</v>
      </c>
      <c r="B66" s="25">
        <f t="shared" si="2"/>
        <v>1</v>
      </c>
      <c r="C66" s="25">
        <f t="shared" si="3"/>
        <v>1</v>
      </c>
      <c r="D66" s="25">
        <f t="shared" si="4"/>
        <v>0</v>
      </c>
      <c r="E66" s="25">
        <f t="shared" si="5"/>
        <v>1</v>
      </c>
      <c r="F66" s="25">
        <f t="shared" si="6"/>
        <v>0</v>
      </c>
      <c r="G66" s="25" t="str">
        <f t="shared" si="7"/>
        <v/>
      </c>
      <c r="H66" s="25">
        <f t="shared" si="8"/>
        <v>1</v>
      </c>
      <c r="I66" s="25" t="str">
        <f t="shared" si="9"/>
        <v/>
      </c>
      <c r="J66" t="s">
        <v>1432</v>
      </c>
      <c r="K66"/>
      <c r="L66"/>
    </row>
    <row r="67" spans="1:12" x14ac:dyDescent="0.3">
      <c r="A67" s="9">
        <f t="shared" si="10"/>
        <v>45354</v>
      </c>
      <c r="B67" s="25">
        <f t="shared" si="2"/>
        <v>2</v>
      </c>
      <c r="C67" s="25">
        <f t="shared" si="3"/>
        <v>1</v>
      </c>
      <c r="D67" s="25">
        <f t="shared" si="4"/>
        <v>1</v>
      </c>
      <c r="E67" s="25">
        <f t="shared" si="5"/>
        <v>1</v>
      </c>
      <c r="F67" s="25">
        <f t="shared" si="6"/>
        <v>0</v>
      </c>
      <c r="G67" s="25">
        <f t="shared" si="7"/>
        <v>1</v>
      </c>
      <c r="H67" s="25">
        <f t="shared" si="8"/>
        <v>1</v>
      </c>
      <c r="I67" s="25" t="str">
        <f t="shared" si="9"/>
        <v/>
      </c>
      <c r="J67" t="s">
        <v>1433</v>
      </c>
      <c r="K67" s="41" t="s">
        <v>1434</v>
      </c>
      <c r="L67"/>
    </row>
    <row r="68" spans="1:12" x14ac:dyDescent="0.3">
      <c r="A68" s="9">
        <f t="shared" si="10"/>
        <v>45355</v>
      </c>
      <c r="B68" s="25">
        <f t="shared" si="2"/>
        <v>1</v>
      </c>
      <c r="C68" s="25">
        <f t="shared" si="3"/>
        <v>1</v>
      </c>
      <c r="D68" s="25">
        <f t="shared" si="4"/>
        <v>0</v>
      </c>
      <c r="E68" s="25">
        <f t="shared" si="5"/>
        <v>1</v>
      </c>
      <c r="F68" s="25">
        <f t="shared" si="6"/>
        <v>0</v>
      </c>
      <c r="G68" s="25" t="str">
        <f t="shared" si="7"/>
        <v/>
      </c>
      <c r="H68" s="25">
        <f t="shared" si="8"/>
        <v>1</v>
      </c>
      <c r="I68" s="25" t="str">
        <f t="shared" si="9"/>
        <v/>
      </c>
      <c r="J68" t="s">
        <v>1435</v>
      </c>
      <c r="K68"/>
      <c r="L68"/>
    </row>
    <row r="69" spans="1:12" x14ac:dyDescent="0.3">
      <c r="A69" s="9">
        <f t="shared" si="10"/>
        <v>45356</v>
      </c>
      <c r="B69" s="25">
        <f t="shared" si="2"/>
        <v>2</v>
      </c>
      <c r="C69" s="25">
        <f t="shared" si="3"/>
        <v>1</v>
      </c>
      <c r="D69" s="25">
        <f t="shared" si="4"/>
        <v>0</v>
      </c>
      <c r="E69" s="25">
        <f t="shared" si="5"/>
        <v>2</v>
      </c>
      <c r="F69" s="25">
        <f t="shared" si="6"/>
        <v>0</v>
      </c>
      <c r="G69" s="25" t="str">
        <f t="shared" si="7"/>
        <v/>
      </c>
      <c r="H69" s="25">
        <f t="shared" si="8"/>
        <v>1</v>
      </c>
      <c r="I69" s="25" t="str">
        <f t="shared" si="9"/>
        <v/>
      </c>
      <c r="J69" t="s">
        <v>1436</v>
      </c>
      <c r="K69" t="s">
        <v>1437</v>
      </c>
      <c r="L69"/>
    </row>
    <row r="70" spans="1:12" x14ac:dyDescent="0.3">
      <c r="A70" s="9">
        <f t="shared" si="10"/>
        <v>45357</v>
      </c>
      <c r="B70" s="25">
        <f t="shared" ref="B70:B133" si="11">COUNTA(J70:O70)</f>
        <v>1</v>
      </c>
      <c r="C70" s="25">
        <f t="shared" ref="C70:C133" si="12">IF(B70&lt;&gt;0,1,"")</f>
        <v>1</v>
      </c>
      <c r="D70" s="25">
        <f t="shared" ref="D70:D133" si="13">IF(MID(J70,8,1)="M",1,0)+IF(MID(K70,8,1)="M",1,0)+IF(MID(L70,8,1)="M",1,0)+IF(MID(M70,8,1)="M",1,0)+IF(MID(N70,8,1)="M",1,0)</f>
        <v>0</v>
      </c>
      <c r="E70" s="25">
        <f t="shared" ref="E70:E133" si="14">IF(MID(J70,8,1)="H",1,0)+IF(MID(K70,8,1)="H",1,0)+IF(MID(L70,8,1)="H",1,0)+IF(MID(M70,8,1)="H",1,0)+IF(MID(N70,8,1)="H",1,0)</f>
        <v>1</v>
      </c>
      <c r="F70" s="25">
        <f t="shared" ref="F70:F133" si="15">IF(MID(J70,8,1)="A",1,0)+IF(MID(K70,8,1)="A",1,0)+IF(MID(L70,8,1)="A",1,0)+IF(MID(M70,8,1)="A",1,0)+IF(MID(N70,8,1)="A",1,0)</f>
        <v>0</v>
      </c>
      <c r="G70" s="25" t="str">
        <f t="shared" ref="G70:G133" si="16">IF(D70&lt;&gt;0,1,"")</f>
        <v/>
      </c>
      <c r="H70" s="25">
        <f t="shared" ref="H70:H133" si="17">IF(E70&lt;&gt;0,1,"")</f>
        <v>1</v>
      </c>
      <c r="I70" s="25" t="str">
        <f t="shared" ref="I70:I133" si="18">IF(F70&lt;&gt;0,1,"")</f>
        <v/>
      </c>
      <c r="J70" t="s">
        <v>1438</v>
      </c>
      <c r="K70"/>
      <c r="L70"/>
    </row>
    <row r="71" spans="1:12" x14ac:dyDescent="0.3">
      <c r="A71" s="9">
        <f t="shared" ref="A71:A78" si="19">+A70+1</f>
        <v>45358</v>
      </c>
      <c r="B71" s="25">
        <f t="shared" si="11"/>
        <v>1</v>
      </c>
      <c r="C71" s="25">
        <f t="shared" si="12"/>
        <v>1</v>
      </c>
      <c r="D71" s="25">
        <f t="shared" si="13"/>
        <v>0</v>
      </c>
      <c r="E71" s="25">
        <f t="shared" si="14"/>
        <v>1</v>
      </c>
      <c r="F71" s="25">
        <f t="shared" si="15"/>
        <v>0</v>
      </c>
      <c r="G71" s="25" t="str">
        <f t="shared" si="16"/>
        <v/>
      </c>
      <c r="H71" s="25">
        <f t="shared" si="17"/>
        <v>1</v>
      </c>
      <c r="I71" s="25" t="str">
        <f t="shared" si="18"/>
        <v/>
      </c>
      <c r="J71" t="s">
        <v>1439</v>
      </c>
      <c r="K71"/>
      <c r="L71"/>
    </row>
    <row r="72" spans="1:12" x14ac:dyDescent="0.3">
      <c r="A72" s="9">
        <f t="shared" si="19"/>
        <v>45359</v>
      </c>
      <c r="B72" s="25">
        <f t="shared" si="11"/>
        <v>1</v>
      </c>
      <c r="C72" s="25">
        <f t="shared" si="12"/>
        <v>1</v>
      </c>
      <c r="D72" s="25">
        <f t="shared" si="13"/>
        <v>0</v>
      </c>
      <c r="E72" s="25">
        <f t="shared" si="14"/>
        <v>1</v>
      </c>
      <c r="F72" s="25">
        <f t="shared" si="15"/>
        <v>0</v>
      </c>
      <c r="G72" s="25" t="str">
        <f t="shared" si="16"/>
        <v/>
      </c>
      <c r="H72" s="25">
        <f t="shared" si="17"/>
        <v>1</v>
      </c>
      <c r="I72" s="25" t="str">
        <f t="shared" si="18"/>
        <v/>
      </c>
      <c r="J72" t="s">
        <v>1440</v>
      </c>
      <c r="K72"/>
      <c r="L72"/>
    </row>
    <row r="73" spans="1:12" x14ac:dyDescent="0.3">
      <c r="A73" s="9">
        <f t="shared" si="19"/>
        <v>45360</v>
      </c>
      <c r="B73" s="25">
        <f t="shared" si="11"/>
        <v>1</v>
      </c>
      <c r="C73" s="25">
        <f t="shared" si="12"/>
        <v>1</v>
      </c>
      <c r="D73" s="25">
        <f t="shared" si="13"/>
        <v>1</v>
      </c>
      <c r="E73" s="25">
        <f t="shared" si="14"/>
        <v>0</v>
      </c>
      <c r="F73" s="25">
        <f t="shared" si="15"/>
        <v>0</v>
      </c>
      <c r="G73" s="25">
        <f t="shared" si="16"/>
        <v>1</v>
      </c>
      <c r="H73" s="25" t="str">
        <f t="shared" si="17"/>
        <v/>
      </c>
      <c r="I73" s="25" t="str">
        <f t="shared" si="18"/>
        <v/>
      </c>
      <c r="J73" s="41" t="s">
        <v>1441</v>
      </c>
      <c r="K73"/>
      <c r="L73"/>
    </row>
    <row r="74" spans="1:12" x14ac:dyDescent="0.3">
      <c r="A74" s="9">
        <f t="shared" si="19"/>
        <v>45361</v>
      </c>
      <c r="B74" s="25">
        <f t="shared" si="11"/>
        <v>1</v>
      </c>
      <c r="C74" s="25">
        <f t="shared" si="12"/>
        <v>1</v>
      </c>
      <c r="D74" s="25">
        <f t="shared" si="13"/>
        <v>0</v>
      </c>
      <c r="E74" s="25">
        <f t="shared" si="14"/>
        <v>1</v>
      </c>
      <c r="F74" s="25">
        <f t="shared" si="15"/>
        <v>0</v>
      </c>
      <c r="G74" s="25" t="str">
        <f t="shared" si="16"/>
        <v/>
      </c>
      <c r="H74" s="25">
        <f t="shared" si="17"/>
        <v>1</v>
      </c>
      <c r="I74" s="25" t="str">
        <f t="shared" si="18"/>
        <v/>
      </c>
      <c r="J74" t="s">
        <v>1442</v>
      </c>
      <c r="K74"/>
      <c r="L74"/>
    </row>
    <row r="75" spans="1:12" x14ac:dyDescent="0.3">
      <c r="A75" s="9">
        <f t="shared" si="19"/>
        <v>45362</v>
      </c>
      <c r="B75" s="25">
        <f t="shared" si="11"/>
        <v>0</v>
      </c>
      <c r="C75" s="25" t="str">
        <f t="shared" si="12"/>
        <v/>
      </c>
      <c r="D75" s="25">
        <f t="shared" si="13"/>
        <v>0</v>
      </c>
      <c r="E75" s="25">
        <f t="shared" si="14"/>
        <v>0</v>
      </c>
      <c r="F75" s="25">
        <f t="shared" si="15"/>
        <v>0</v>
      </c>
      <c r="G75" s="25" t="str">
        <f t="shared" si="16"/>
        <v/>
      </c>
      <c r="H75" s="25" t="str">
        <f t="shared" si="17"/>
        <v/>
      </c>
      <c r="I75" s="25" t="str">
        <f t="shared" si="18"/>
        <v/>
      </c>
      <c r="K75"/>
      <c r="L75"/>
    </row>
    <row r="76" spans="1:12" x14ac:dyDescent="0.3">
      <c r="A76" s="9">
        <f t="shared" si="19"/>
        <v>45363</v>
      </c>
      <c r="B76" s="25">
        <f t="shared" si="11"/>
        <v>0</v>
      </c>
      <c r="C76" s="25" t="str">
        <f t="shared" si="12"/>
        <v/>
      </c>
      <c r="D76" s="25">
        <f t="shared" si="13"/>
        <v>0</v>
      </c>
      <c r="E76" s="25">
        <f t="shared" si="14"/>
        <v>0</v>
      </c>
      <c r="F76" s="25">
        <f t="shared" si="15"/>
        <v>0</v>
      </c>
      <c r="G76" s="25" t="str">
        <f t="shared" si="16"/>
        <v/>
      </c>
      <c r="H76" s="25" t="str">
        <f t="shared" si="17"/>
        <v/>
      </c>
      <c r="I76" s="25" t="str">
        <f t="shared" si="18"/>
        <v/>
      </c>
      <c r="K76"/>
      <c r="L76"/>
    </row>
    <row r="77" spans="1:12" x14ac:dyDescent="0.3">
      <c r="A77" s="9">
        <f t="shared" si="19"/>
        <v>45364</v>
      </c>
      <c r="B77" s="25">
        <f t="shared" si="11"/>
        <v>1</v>
      </c>
      <c r="C77" s="25">
        <f t="shared" si="12"/>
        <v>1</v>
      </c>
      <c r="D77" s="25">
        <f t="shared" si="13"/>
        <v>0</v>
      </c>
      <c r="E77" s="25">
        <f t="shared" si="14"/>
        <v>1</v>
      </c>
      <c r="F77" s="25">
        <f t="shared" si="15"/>
        <v>0</v>
      </c>
      <c r="G77" s="25" t="str">
        <f t="shared" si="16"/>
        <v/>
      </c>
      <c r="H77" s="25">
        <f t="shared" si="17"/>
        <v>1</v>
      </c>
      <c r="I77" s="25" t="str">
        <f t="shared" si="18"/>
        <v/>
      </c>
      <c r="J77" t="s">
        <v>1443</v>
      </c>
      <c r="K77"/>
      <c r="L77"/>
    </row>
    <row r="78" spans="1:12" x14ac:dyDescent="0.3">
      <c r="A78" s="9">
        <f t="shared" si="19"/>
        <v>45365</v>
      </c>
      <c r="B78" s="25">
        <f t="shared" si="11"/>
        <v>0</v>
      </c>
      <c r="C78" s="25" t="str">
        <f t="shared" si="12"/>
        <v/>
      </c>
      <c r="D78" s="25">
        <f t="shared" si="13"/>
        <v>0</v>
      </c>
      <c r="E78" s="25">
        <f t="shared" si="14"/>
        <v>0</v>
      </c>
      <c r="F78" s="25">
        <f t="shared" si="15"/>
        <v>0</v>
      </c>
      <c r="G78" s="25" t="str">
        <f t="shared" si="16"/>
        <v/>
      </c>
      <c r="H78" s="25" t="str">
        <f t="shared" si="17"/>
        <v/>
      </c>
      <c r="I78" s="25" t="str">
        <f t="shared" si="18"/>
        <v/>
      </c>
      <c r="K78"/>
      <c r="L78"/>
    </row>
    <row r="79" spans="1:12" x14ac:dyDescent="0.3">
      <c r="A79" s="9">
        <f>+A78+1</f>
        <v>45366</v>
      </c>
      <c r="B79" s="25">
        <f t="shared" si="11"/>
        <v>1</v>
      </c>
      <c r="C79" s="25">
        <f t="shared" si="12"/>
        <v>1</v>
      </c>
      <c r="D79" s="25">
        <f t="shared" si="13"/>
        <v>1</v>
      </c>
      <c r="E79" s="25">
        <f t="shared" si="14"/>
        <v>0</v>
      </c>
      <c r="F79" s="25">
        <f t="shared" si="15"/>
        <v>0</v>
      </c>
      <c r="G79" s="25">
        <f t="shared" si="16"/>
        <v>1</v>
      </c>
      <c r="H79" s="25" t="str">
        <f t="shared" si="17"/>
        <v/>
      </c>
      <c r="I79" s="25" t="str">
        <f t="shared" si="18"/>
        <v/>
      </c>
      <c r="J79" s="41" t="s">
        <v>1444</v>
      </c>
      <c r="K79"/>
      <c r="L79"/>
    </row>
    <row r="80" spans="1:12" x14ac:dyDescent="0.3">
      <c r="A80" s="9">
        <f>+A79+1</f>
        <v>45367</v>
      </c>
      <c r="B80" s="25">
        <f t="shared" si="11"/>
        <v>1</v>
      </c>
      <c r="C80" s="25">
        <f t="shared" si="12"/>
        <v>1</v>
      </c>
      <c r="D80" s="25">
        <f t="shared" si="13"/>
        <v>0</v>
      </c>
      <c r="E80" s="25">
        <f t="shared" si="14"/>
        <v>1</v>
      </c>
      <c r="F80" s="25">
        <f t="shared" si="15"/>
        <v>0</v>
      </c>
      <c r="G80" s="25" t="str">
        <f t="shared" si="16"/>
        <v/>
      </c>
      <c r="H80" s="25">
        <f t="shared" si="17"/>
        <v>1</v>
      </c>
      <c r="I80" s="25" t="str">
        <f t="shared" si="18"/>
        <v/>
      </c>
      <c r="J80" t="s">
        <v>1445</v>
      </c>
      <c r="K80"/>
      <c r="L80"/>
    </row>
    <row r="81" spans="1:12" x14ac:dyDescent="0.3">
      <c r="A81" s="9">
        <f t="shared" ref="A81:A90" si="20">+A80+1</f>
        <v>45368</v>
      </c>
      <c r="B81" s="25">
        <f t="shared" si="11"/>
        <v>0</v>
      </c>
      <c r="C81" s="25" t="str">
        <f t="shared" si="12"/>
        <v/>
      </c>
      <c r="D81" s="25">
        <f t="shared" si="13"/>
        <v>0</v>
      </c>
      <c r="E81" s="25">
        <f t="shared" si="14"/>
        <v>0</v>
      </c>
      <c r="F81" s="25">
        <f t="shared" si="15"/>
        <v>0</v>
      </c>
      <c r="G81" s="25" t="str">
        <f t="shared" si="16"/>
        <v/>
      </c>
      <c r="H81" s="25" t="str">
        <f t="shared" si="17"/>
        <v/>
      </c>
      <c r="I81" s="25" t="str">
        <f t="shared" si="18"/>
        <v/>
      </c>
      <c r="K81"/>
      <c r="L81"/>
    </row>
    <row r="82" spans="1:12" x14ac:dyDescent="0.3">
      <c r="A82" s="9">
        <f t="shared" si="20"/>
        <v>45369</v>
      </c>
      <c r="B82" s="25">
        <f t="shared" si="11"/>
        <v>0</v>
      </c>
      <c r="C82" s="25" t="str">
        <f t="shared" si="12"/>
        <v/>
      </c>
      <c r="D82" s="25">
        <f t="shared" si="13"/>
        <v>0</v>
      </c>
      <c r="E82" s="25">
        <f t="shared" si="14"/>
        <v>0</v>
      </c>
      <c r="F82" s="25">
        <f t="shared" si="15"/>
        <v>0</v>
      </c>
      <c r="G82" s="25" t="str">
        <f t="shared" si="16"/>
        <v/>
      </c>
      <c r="H82" s="25" t="str">
        <f t="shared" si="17"/>
        <v/>
      </c>
      <c r="I82" s="25" t="str">
        <f t="shared" si="18"/>
        <v/>
      </c>
      <c r="K82"/>
      <c r="L82"/>
    </row>
    <row r="83" spans="1:12" x14ac:dyDescent="0.3">
      <c r="A83" s="9">
        <f t="shared" si="20"/>
        <v>45370</v>
      </c>
      <c r="B83" s="25">
        <f t="shared" si="11"/>
        <v>1</v>
      </c>
      <c r="C83" s="25">
        <f t="shared" si="12"/>
        <v>1</v>
      </c>
      <c r="D83" s="25">
        <f t="shared" si="13"/>
        <v>0</v>
      </c>
      <c r="E83" s="25">
        <f t="shared" si="14"/>
        <v>1</v>
      </c>
      <c r="F83" s="25">
        <f t="shared" si="15"/>
        <v>0</v>
      </c>
      <c r="G83" s="25" t="str">
        <f t="shared" si="16"/>
        <v/>
      </c>
      <c r="H83" s="25">
        <f t="shared" si="17"/>
        <v>1</v>
      </c>
      <c r="I83" s="25" t="str">
        <f t="shared" si="18"/>
        <v/>
      </c>
      <c r="J83" t="s">
        <v>1403</v>
      </c>
      <c r="K83"/>
      <c r="L83"/>
    </row>
    <row r="84" spans="1:12" x14ac:dyDescent="0.3">
      <c r="A84" s="9">
        <f t="shared" si="20"/>
        <v>45371</v>
      </c>
      <c r="B84" s="25">
        <f t="shared" si="11"/>
        <v>0</v>
      </c>
      <c r="C84" s="25" t="str">
        <f t="shared" si="12"/>
        <v/>
      </c>
      <c r="D84" s="25">
        <f t="shared" si="13"/>
        <v>0</v>
      </c>
      <c r="E84" s="25">
        <f t="shared" si="14"/>
        <v>0</v>
      </c>
      <c r="F84" s="25">
        <f t="shared" si="15"/>
        <v>0</v>
      </c>
      <c r="G84" s="25" t="str">
        <f t="shared" si="16"/>
        <v/>
      </c>
      <c r="H84" s="25" t="str">
        <f t="shared" si="17"/>
        <v/>
      </c>
      <c r="I84" s="25" t="str">
        <f t="shared" si="18"/>
        <v/>
      </c>
      <c r="K84"/>
      <c r="L84"/>
    </row>
    <row r="85" spans="1:12" x14ac:dyDescent="0.3">
      <c r="A85" s="9">
        <f t="shared" si="20"/>
        <v>45372</v>
      </c>
      <c r="B85" s="25">
        <f t="shared" si="11"/>
        <v>2</v>
      </c>
      <c r="C85" s="25">
        <f t="shared" si="12"/>
        <v>1</v>
      </c>
      <c r="D85" s="25">
        <f t="shared" si="13"/>
        <v>1</v>
      </c>
      <c r="E85" s="25">
        <f t="shared" si="14"/>
        <v>1</v>
      </c>
      <c r="F85" s="25">
        <f t="shared" si="15"/>
        <v>0</v>
      </c>
      <c r="G85" s="25">
        <f t="shared" si="16"/>
        <v>1</v>
      </c>
      <c r="H85" s="25">
        <f t="shared" si="17"/>
        <v>1</v>
      </c>
      <c r="I85" s="25" t="str">
        <f t="shared" si="18"/>
        <v/>
      </c>
      <c r="J85" t="s">
        <v>1446</v>
      </c>
      <c r="K85" s="41" t="s">
        <v>1806</v>
      </c>
      <c r="L85"/>
    </row>
    <row r="86" spans="1:12" x14ac:dyDescent="0.3">
      <c r="A86" s="9">
        <f t="shared" si="20"/>
        <v>45373</v>
      </c>
      <c r="B86" s="25">
        <f t="shared" si="11"/>
        <v>1</v>
      </c>
      <c r="C86" s="25">
        <f t="shared" si="12"/>
        <v>1</v>
      </c>
      <c r="D86" s="25">
        <f t="shared" si="13"/>
        <v>1</v>
      </c>
      <c r="E86" s="25">
        <f t="shared" si="14"/>
        <v>0</v>
      </c>
      <c r="F86" s="25">
        <f t="shared" si="15"/>
        <v>0</v>
      </c>
      <c r="G86" s="25">
        <f t="shared" si="16"/>
        <v>1</v>
      </c>
      <c r="H86" s="25" t="str">
        <f t="shared" si="17"/>
        <v/>
      </c>
      <c r="I86" s="25" t="str">
        <f t="shared" si="18"/>
        <v/>
      </c>
      <c r="J86" s="41" t="s">
        <v>1447</v>
      </c>
      <c r="K86"/>
      <c r="L86"/>
    </row>
    <row r="87" spans="1:12" x14ac:dyDescent="0.3">
      <c r="A87" s="9">
        <f t="shared" si="20"/>
        <v>45374</v>
      </c>
      <c r="B87" s="25">
        <f t="shared" si="11"/>
        <v>1</v>
      </c>
      <c r="C87" s="25">
        <f t="shared" si="12"/>
        <v>1</v>
      </c>
      <c r="D87" s="25">
        <f t="shared" si="13"/>
        <v>1</v>
      </c>
      <c r="E87" s="25">
        <f t="shared" si="14"/>
        <v>0</v>
      </c>
      <c r="F87" s="25">
        <f t="shared" si="15"/>
        <v>0</v>
      </c>
      <c r="G87" s="25">
        <f t="shared" si="16"/>
        <v>1</v>
      </c>
      <c r="H87" s="25" t="str">
        <f t="shared" si="17"/>
        <v/>
      </c>
      <c r="I87" s="25" t="str">
        <f t="shared" si="18"/>
        <v/>
      </c>
      <c r="J87" s="41" t="s">
        <v>1448</v>
      </c>
      <c r="K87"/>
      <c r="L87"/>
    </row>
    <row r="88" spans="1:12" x14ac:dyDescent="0.3">
      <c r="A88" s="9">
        <f t="shared" si="20"/>
        <v>45375</v>
      </c>
      <c r="B88" s="25">
        <f t="shared" si="11"/>
        <v>3</v>
      </c>
      <c r="C88" s="25">
        <f t="shared" si="12"/>
        <v>1</v>
      </c>
      <c r="D88" s="25">
        <f t="shared" si="13"/>
        <v>1</v>
      </c>
      <c r="E88" s="25">
        <f t="shared" si="14"/>
        <v>2</v>
      </c>
      <c r="F88" s="25">
        <f t="shared" si="15"/>
        <v>0</v>
      </c>
      <c r="G88" s="25">
        <f t="shared" si="16"/>
        <v>1</v>
      </c>
      <c r="H88" s="25">
        <f t="shared" si="17"/>
        <v>1</v>
      </c>
      <c r="I88" s="25" t="str">
        <f t="shared" si="18"/>
        <v/>
      </c>
      <c r="J88" t="s">
        <v>1449</v>
      </c>
      <c r="K88" s="41" t="s">
        <v>1450</v>
      </c>
      <c r="L88" t="s">
        <v>1451</v>
      </c>
    </row>
    <row r="89" spans="1:12" x14ac:dyDescent="0.3">
      <c r="A89" s="9">
        <f t="shared" si="20"/>
        <v>45376</v>
      </c>
      <c r="B89" s="25">
        <f t="shared" si="11"/>
        <v>2</v>
      </c>
      <c r="C89" s="25">
        <f t="shared" si="12"/>
        <v>1</v>
      </c>
      <c r="D89" s="25">
        <f t="shared" si="13"/>
        <v>1</v>
      </c>
      <c r="E89" s="25">
        <f t="shared" si="14"/>
        <v>1</v>
      </c>
      <c r="F89" s="25">
        <f t="shared" si="15"/>
        <v>0</v>
      </c>
      <c r="G89" s="25">
        <f t="shared" si="16"/>
        <v>1</v>
      </c>
      <c r="H89" s="25">
        <f t="shared" si="17"/>
        <v>1</v>
      </c>
      <c r="I89" s="25" t="str">
        <f t="shared" si="18"/>
        <v/>
      </c>
      <c r="J89" t="s">
        <v>1452</v>
      </c>
      <c r="K89" s="41" t="s">
        <v>1453</v>
      </c>
      <c r="L89"/>
    </row>
    <row r="90" spans="1:12" x14ac:dyDescent="0.3">
      <c r="A90" s="9">
        <f t="shared" si="20"/>
        <v>45377</v>
      </c>
      <c r="B90" s="25">
        <f>COUNTA(J90:O90)</f>
        <v>1</v>
      </c>
      <c r="C90" s="25">
        <f t="shared" si="12"/>
        <v>1</v>
      </c>
      <c r="D90" s="25">
        <f t="shared" si="13"/>
        <v>1</v>
      </c>
      <c r="E90" s="25">
        <f t="shared" si="14"/>
        <v>0</v>
      </c>
      <c r="F90" s="25">
        <f t="shared" si="15"/>
        <v>0</v>
      </c>
      <c r="G90" s="25">
        <f t="shared" si="16"/>
        <v>1</v>
      </c>
      <c r="H90" s="25" t="str">
        <f t="shared" si="17"/>
        <v/>
      </c>
      <c r="I90" s="25" t="str">
        <f t="shared" si="18"/>
        <v/>
      </c>
      <c r="J90" s="41" t="s">
        <v>1454</v>
      </c>
      <c r="K90"/>
      <c r="L90"/>
    </row>
    <row r="91" spans="1:12" x14ac:dyDescent="0.3">
      <c r="A91" s="9">
        <f>+A90+1</f>
        <v>45378</v>
      </c>
      <c r="B91" s="25">
        <f t="shared" si="11"/>
        <v>2</v>
      </c>
      <c r="C91" s="25">
        <f t="shared" si="12"/>
        <v>1</v>
      </c>
      <c r="D91" s="25">
        <f t="shared" si="13"/>
        <v>0</v>
      </c>
      <c r="E91" s="25">
        <f t="shared" si="14"/>
        <v>2</v>
      </c>
      <c r="F91" s="25">
        <f t="shared" si="15"/>
        <v>0</v>
      </c>
      <c r="G91" s="25" t="str">
        <f t="shared" si="16"/>
        <v/>
      </c>
      <c r="H91" s="25">
        <f t="shared" si="17"/>
        <v>1</v>
      </c>
      <c r="I91" s="25" t="str">
        <f t="shared" si="18"/>
        <v/>
      </c>
      <c r="J91" t="s">
        <v>1455</v>
      </c>
      <c r="K91" t="s">
        <v>1456</v>
      </c>
      <c r="L91"/>
    </row>
    <row r="92" spans="1:12" x14ac:dyDescent="0.3">
      <c r="A92" s="9">
        <f>+A91+1</f>
        <v>45379</v>
      </c>
      <c r="B92" s="25">
        <f t="shared" si="11"/>
        <v>0</v>
      </c>
      <c r="C92" s="25" t="str">
        <f t="shared" si="12"/>
        <v/>
      </c>
      <c r="D92" s="25">
        <f t="shared" si="13"/>
        <v>0</v>
      </c>
      <c r="E92" s="25">
        <f t="shared" si="14"/>
        <v>0</v>
      </c>
      <c r="F92" s="25">
        <f t="shared" si="15"/>
        <v>0</v>
      </c>
      <c r="G92" s="25" t="str">
        <f t="shared" si="16"/>
        <v/>
      </c>
      <c r="H92" s="25" t="str">
        <f t="shared" si="17"/>
        <v/>
      </c>
      <c r="I92" s="25" t="str">
        <f t="shared" si="18"/>
        <v/>
      </c>
      <c r="K92"/>
      <c r="L92"/>
    </row>
    <row r="93" spans="1:12" x14ac:dyDescent="0.3">
      <c r="A93" s="9">
        <f t="shared" ref="A93:A121" si="21">+A92+1</f>
        <v>45380</v>
      </c>
      <c r="B93" s="25">
        <f t="shared" si="11"/>
        <v>1</v>
      </c>
      <c r="C93" s="25">
        <f t="shared" si="12"/>
        <v>1</v>
      </c>
      <c r="D93" s="25">
        <f t="shared" si="13"/>
        <v>0</v>
      </c>
      <c r="E93" s="25">
        <f t="shared" si="14"/>
        <v>1</v>
      </c>
      <c r="F93" s="25">
        <f t="shared" si="15"/>
        <v>0</v>
      </c>
      <c r="G93" s="25" t="str">
        <f t="shared" si="16"/>
        <v/>
      </c>
      <c r="H93" s="25">
        <f t="shared" si="17"/>
        <v>1</v>
      </c>
      <c r="I93" s="25" t="str">
        <f t="shared" si="18"/>
        <v/>
      </c>
      <c r="J93" t="s">
        <v>1457</v>
      </c>
      <c r="K93"/>
      <c r="L93"/>
    </row>
    <row r="94" spans="1:12" x14ac:dyDescent="0.3">
      <c r="A94" s="9">
        <f t="shared" si="21"/>
        <v>45381</v>
      </c>
      <c r="B94" s="25">
        <f t="shared" si="11"/>
        <v>3</v>
      </c>
      <c r="C94" s="25">
        <f t="shared" si="12"/>
        <v>1</v>
      </c>
      <c r="D94" s="25">
        <f t="shared" si="13"/>
        <v>0</v>
      </c>
      <c r="E94" s="25">
        <f t="shared" si="14"/>
        <v>3</v>
      </c>
      <c r="F94" s="25">
        <f t="shared" si="15"/>
        <v>0</v>
      </c>
      <c r="G94" s="25" t="str">
        <f t="shared" si="16"/>
        <v/>
      </c>
      <c r="H94" s="25">
        <f t="shared" si="17"/>
        <v>1</v>
      </c>
      <c r="I94" s="25" t="str">
        <f t="shared" si="18"/>
        <v/>
      </c>
      <c r="J94" t="s">
        <v>1458</v>
      </c>
      <c r="K94" t="s">
        <v>1459</v>
      </c>
      <c r="L94" t="s">
        <v>1460</v>
      </c>
    </row>
    <row r="95" spans="1:12" x14ac:dyDescent="0.3">
      <c r="A95" s="9">
        <f t="shared" si="21"/>
        <v>45382</v>
      </c>
      <c r="B95" s="25">
        <f t="shared" si="11"/>
        <v>2</v>
      </c>
      <c r="C95" s="25">
        <f t="shared" si="12"/>
        <v>1</v>
      </c>
      <c r="D95" s="25">
        <f t="shared" si="13"/>
        <v>0</v>
      </c>
      <c r="E95" s="25">
        <f t="shared" si="14"/>
        <v>2</v>
      </c>
      <c r="F95" s="25">
        <f t="shared" si="15"/>
        <v>0</v>
      </c>
      <c r="G95" s="25" t="str">
        <f t="shared" si="16"/>
        <v/>
      </c>
      <c r="H95" s="25">
        <f t="shared" si="17"/>
        <v>1</v>
      </c>
      <c r="I95" s="25" t="str">
        <f t="shared" si="18"/>
        <v/>
      </c>
      <c r="J95" t="s">
        <v>1449</v>
      </c>
      <c r="K95" t="s">
        <v>1815</v>
      </c>
      <c r="L95"/>
    </row>
    <row r="96" spans="1:12" x14ac:dyDescent="0.3">
      <c r="A96" s="9">
        <f t="shared" si="21"/>
        <v>45383</v>
      </c>
      <c r="B96" s="25">
        <f t="shared" si="11"/>
        <v>1</v>
      </c>
      <c r="C96" s="25">
        <f t="shared" si="12"/>
        <v>1</v>
      </c>
      <c r="D96" s="25">
        <f t="shared" si="13"/>
        <v>0</v>
      </c>
      <c r="E96" s="25">
        <f t="shared" si="14"/>
        <v>1</v>
      </c>
      <c r="F96" s="25">
        <f t="shared" si="15"/>
        <v>0</v>
      </c>
      <c r="G96" s="25" t="str">
        <f t="shared" si="16"/>
        <v/>
      </c>
      <c r="H96" s="25">
        <f t="shared" si="17"/>
        <v>1</v>
      </c>
      <c r="I96" s="25" t="str">
        <f t="shared" si="18"/>
        <v/>
      </c>
      <c r="J96" t="s">
        <v>1461</v>
      </c>
      <c r="K96"/>
      <c r="L96"/>
    </row>
    <row r="97" spans="1:14" x14ac:dyDescent="0.3">
      <c r="A97" s="9">
        <f t="shared" si="21"/>
        <v>45384</v>
      </c>
      <c r="B97" s="25">
        <f>COUNTA(J97:O97)</f>
        <v>1</v>
      </c>
      <c r="C97" s="25">
        <f t="shared" si="12"/>
        <v>1</v>
      </c>
      <c r="D97" s="25">
        <f t="shared" si="13"/>
        <v>1</v>
      </c>
      <c r="E97" s="25">
        <f t="shared" si="14"/>
        <v>0</v>
      </c>
      <c r="F97" s="25">
        <f t="shared" si="15"/>
        <v>0</v>
      </c>
      <c r="G97" s="25">
        <f t="shared" si="16"/>
        <v>1</v>
      </c>
      <c r="H97" s="25" t="str">
        <f t="shared" si="17"/>
        <v/>
      </c>
      <c r="I97" s="25" t="str">
        <f t="shared" si="18"/>
        <v/>
      </c>
      <c r="J97" s="41" t="s">
        <v>1462</v>
      </c>
      <c r="K97"/>
      <c r="L97"/>
    </row>
    <row r="98" spans="1:14" x14ac:dyDescent="0.3">
      <c r="A98" s="9">
        <f t="shared" si="21"/>
        <v>45385</v>
      </c>
      <c r="B98" s="25">
        <f t="shared" si="11"/>
        <v>0</v>
      </c>
      <c r="C98" s="25" t="str">
        <f t="shared" si="12"/>
        <v/>
      </c>
      <c r="D98" s="25">
        <f t="shared" si="13"/>
        <v>0</v>
      </c>
      <c r="E98" s="25">
        <f t="shared" si="14"/>
        <v>0</v>
      </c>
      <c r="F98" s="25">
        <f t="shared" si="15"/>
        <v>0</v>
      </c>
      <c r="G98" s="25" t="str">
        <f t="shared" si="16"/>
        <v/>
      </c>
      <c r="H98" s="25" t="str">
        <f t="shared" si="17"/>
        <v/>
      </c>
      <c r="I98" s="25" t="str">
        <f t="shared" si="18"/>
        <v/>
      </c>
      <c r="K98"/>
      <c r="L98"/>
    </row>
    <row r="99" spans="1:14" s="11" customFormat="1" x14ac:dyDescent="0.3">
      <c r="A99" s="9">
        <f t="shared" si="21"/>
        <v>45386</v>
      </c>
      <c r="B99" s="25">
        <f t="shared" si="11"/>
        <v>2</v>
      </c>
      <c r="C99" s="25">
        <f t="shared" si="12"/>
        <v>1</v>
      </c>
      <c r="D99" s="25">
        <f t="shared" si="13"/>
        <v>0</v>
      </c>
      <c r="E99" s="25">
        <f t="shared" si="14"/>
        <v>2</v>
      </c>
      <c r="F99" s="25">
        <f t="shared" si="15"/>
        <v>0</v>
      </c>
      <c r="G99" s="25" t="str">
        <f t="shared" si="16"/>
        <v/>
      </c>
      <c r="H99" s="25">
        <f t="shared" si="17"/>
        <v>1</v>
      </c>
      <c r="I99" s="25" t="str">
        <f t="shared" si="18"/>
        <v/>
      </c>
      <c r="J99" t="s">
        <v>1463</v>
      </c>
      <c r="K99" t="s">
        <v>1817</v>
      </c>
      <c r="L99"/>
      <c r="M99"/>
      <c r="N99"/>
    </row>
    <row r="100" spans="1:14" x14ac:dyDescent="0.3">
      <c r="A100" s="9">
        <f t="shared" si="21"/>
        <v>45387</v>
      </c>
      <c r="B100" s="25">
        <f t="shared" si="11"/>
        <v>1</v>
      </c>
      <c r="C100" s="25">
        <f t="shared" si="12"/>
        <v>1</v>
      </c>
      <c r="D100" s="25">
        <f t="shared" si="13"/>
        <v>1</v>
      </c>
      <c r="E100" s="25">
        <f t="shared" si="14"/>
        <v>0</v>
      </c>
      <c r="F100" s="25">
        <f t="shared" si="15"/>
        <v>0</v>
      </c>
      <c r="G100" s="25">
        <f t="shared" si="16"/>
        <v>1</v>
      </c>
      <c r="H100" s="25" t="str">
        <f t="shared" si="17"/>
        <v/>
      </c>
      <c r="I100" s="25" t="str">
        <f t="shared" si="18"/>
        <v/>
      </c>
      <c r="J100" s="41" t="s">
        <v>1818</v>
      </c>
      <c r="K100"/>
      <c r="L100"/>
    </row>
    <row r="101" spans="1:14" x14ac:dyDescent="0.3">
      <c r="A101" s="9">
        <f t="shared" si="21"/>
        <v>45388</v>
      </c>
      <c r="B101" s="25">
        <f t="shared" si="11"/>
        <v>0</v>
      </c>
      <c r="C101" s="25" t="str">
        <f t="shared" si="12"/>
        <v/>
      </c>
      <c r="D101" s="25">
        <f t="shared" si="13"/>
        <v>0</v>
      </c>
      <c r="E101" s="25">
        <f t="shared" si="14"/>
        <v>0</v>
      </c>
      <c r="F101" s="25">
        <f t="shared" si="15"/>
        <v>0</v>
      </c>
      <c r="G101" s="25" t="str">
        <f t="shared" si="16"/>
        <v/>
      </c>
      <c r="H101" s="25" t="str">
        <f t="shared" si="17"/>
        <v/>
      </c>
      <c r="I101" s="25" t="str">
        <f t="shared" si="18"/>
        <v/>
      </c>
      <c r="K101"/>
      <c r="L101"/>
    </row>
    <row r="102" spans="1:14" x14ac:dyDescent="0.3">
      <c r="A102" s="9">
        <f t="shared" si="21"/>
        <v>45389</v>
      </c>
      <c r="B102" s="25">
        <f t="shared" si="11"/>
        <v>1</v>
      </c>
      <c r="C102" s="25">
        <f t="shared" si="12"/>
        <v>1</v>
      </c>
      <c r="D102" s="25">
        <f t="shared" si="13"/>
        <v>1</v>
      </c>
      <c r="E102" s="25">
        <f t="shared" si="14"/>
        <v>0</v>
      </c>
      <c r="F102" s="25">
        <f t="shared" si="15"/>
        <v>0</v>
      </c>
      <c r="G102" s="25">
        <f t="shared" si="16"/>
        <v>1</v>
      </c>
      <c r="H102" s="25" t="str">
        <f t="shared" si="17"/>
        <v/>
      </c>
      <c r="I102" s="25" t="str">
        <f t="shared" si="18"/>
        <v/>
      </c>
      <c r="J102" s="41" t="s">
        <v>1464</v>
      </c>
      <c r="K102"/>
      <c r="L102"/>
    </row>
    <row r="103" spans="1:14" x14ac:dyDescent="0.3">
      <c r="A103" s="9">
        <f t="shared" si="21"/>
        <v>45390</v>
      </c>
      <c r="B103" s="25">
        <f t="shared" si="11"/>
        <v>0</v>
      </c>
      <c r="C103" s="25" t="str">
        <f t="shared" si="12"/>
        <v/>
      </c>
      <c r="D103" s="25">
        <f t="shared" si="13"/>
        <v>0</v>
      </c>
      <c r="E103" s="25">
        <f t="shared" si="14"/>
        <v>0</v>
      </c>
      <c r="F103" s="25">
        <f t="shared" si="15"/>
        <v>0</v>
      </c>
      <c r="G103" s="25" t="str">
        <f t="shared" si="16"/>
        <v/>
      </c>
      <c r="H103" s="25" t="str">
        <f t="shared" si="17"/>
        <v/>
      </c>
      <c r="I103" s="25" t="str">
        <f t="shared" si="18"/>
        <v/>
      </c>
      <c r="K103"/>
      <c r="L103"/>
    </row>
    <row r="104" spans="1:14" x14ac:dyDescent="0.3">
      <c r="A104" s="9">
        <f t="shared" si="21"/>
        <v>45391</v>
      </c>
      <c r="B104" s="25">
        <f t="shared" si="11"/>
        <v>1</v>
      </c>
      <c r="C104" s="25">
        <f t="shared" si="12"/>
        <v>1</v>
      </c>
      <c r="D104" s="25">
        <f t="shared" si="13"/>
        <v>0</v>
      </c>
      <c r="E104" s="25">
        <f t="shared" si="14"/>
        <v>1</v>
      </c>
      <c r="F104" s="25">
        <f t="shared" si="15"/>
        <v>0</v>
      </c>
      <c r="G104" s="25" t="str">
        <f t="shared" si="16"/>
        <v/>
      </c>
      <c r="H104" s="25">
        <f t="shared" si="17"/>
        <v>1</v>
      </c>
      <c r="I104" s="25" t="str">
        <f t="shared" si="18"/>
        <v/>
      </c>
      <c r="J104" t="s">
        <v>1465</v>
      </c>
      <c r="K104"/>
      <c r="L104"/>
    </row>
    <row r="105" spans="1:14" x14ac:dyDescent="0.3">
      <c r="A105" s="9">
        <f t="shared" si="21"/>
        <v>45392</v>
      </c>
      <c r="B105" s="25">
        <f t="shared" si="11"/>
        <v>1</v>
      </c>
      <c r="C105" s="25">
        <f t="shared" si="12"/>
        <v>1</v>
      </c>
      <c r="D105" s="25">
        <f t="shared" si="13"/>
        <v>0</v>
      </c>
      <c r="E105" s="25">
        <f t="shared" si="14"/>
        <v>1</v>
      </c>
      <c r="F105" s="25">
        <f t="shared" si="15"/>
        <v>0</v>
      </c>
      <c r="G105" s="25" t="str">
        <f t="shared" si="16"/>
        <v/>
      </c>
      <c r="H105" s="25">
        <f t="shared" si="17"/>
        <v>1</v>
      </c>
      <c r="I105" s="25" t="str">
        <f t="shared" si="18"/>
        <v/>
      </c>
      <c r="J105" t="s">
        <v>1466</v>
      </c>
      <c r="K105"/>
      <c r="L105"/>
    </row>
    <row r="106" spans="1:14" x14ac:dyDescent="0.3">
      <c r="A106" s="9">
        <f t="shared" si="21"/>
        <v>45393</v>
      </c>
      <c r="B106" s="25">
        <f t="shared" si="11"/>
        <v>1</v>
      </c>
      <c r="C106" s="25">
        <f t="shared" si="12"/>
        <v>1</v>
      </c>
      <c r="D106" s="25">
        <f t="shared" si="13"/>
        <v>1</v>
      </c>
      <c r="E106" s="25">
        <f t="shared" si="14"/>
        <v>0</v>
      </c>
      <c r="F106" s="25">
        <f t="shared" si="15"/>
        <v>0</v>
      </c>
      <c r="G106" s="25">
        <f t="shared" si="16"/>
        <v>1</v>
      </c>
      <c r="H106" s="25" t="str">
        <f t="shared" si="17"/>
        <v/>
      </c>
      <c r="I106" s="25" t="str">
        <f t="shared" si="18"/>
        <v/>
      </c>
      <c r="J106" s="41" t="s">
        <v>1822</v>
      </c>
      <c r="K106"/>
      <c r="L106"/>
    </row>
    <row r="107" spans="1:14" x14ac:dyDescent="0.3">
      <c r="A107" s="9">
        <f t="shared" si="21"/>
        <v>45394</v>
      </c>
      <c r="B107" s="25">
        <f t="shared" si="11"/>
        <v>1</v>
      </c>
      <c r="C107" s="25">
        <f t="shared" si="12"/>
        <v>1</v>
      </c>
      <c r="D107" s="25">
        <f t="shared" si="13"/>
        <v>0</v>
      </c>
      <c r="E107" s="25">
        <f t="shared" si="14"/>
        <v>1</v>
      </c>
      <c r="F107" s="25">
        <f t="shared" si="15"/>
        <v>0</v>
      </c>
      <c r="G107" s="25" t="str">
        <f t="shared" si="16"/>
        <v/>
      </c>
      <c r="H107" s="25">
        <f t="shared" si="17"/>
        <v>1</v>
      </c>
      <c r="I107" s="25" t="str">
        <f t="shared" si="18"/>
        <v/>
      </c>
      <c r="J107" t="s">
        <v>1467</v>
      </c>
      <c r="K107"/>
      <c r="L107"/>
    </row>
    <row r="108" spans="1:14" x14ac:dyDescent="0.3">
      <c r="A108" s="9">
        <f t="shared" si="21"/>
        <v>45395</v>
      </c>
      <c r="B108" s="25">
        <f t="shared" si="11"/>
        <v>2</v>
      </c>
      <c r="C108" s="25">
        <f t="shared" si="12"/>
        <v>1</v>
      </c>
      <c r="D108" s="25">
        <f t="shared" si="13"/>
        <v>0</v>
      </c>
      <c r="E108" s="25">
        <f t="shared" si="14"/>
        <v>2</v>
      </c>
      <c r="F108" s="25">
        <f t="shared" si="15"/>
        <v>0</v>
      </c>
      <c r="G108" s="25" t="str">
        <f t="shared" si="16"/>
        <v/>
      </c>
      <c r="H108" s="25">
        <f t="shared" si="17"/>
        <v>1</v>
      </c>
      <c r="I108" s="25" t="str">
        <f t="shared" si="18"/>
        <v/>
      </c>
      <c r="J108" t="s">
        <v>1468</v>
      </c>
      <c r="K108" t="s">
        <v>1469</v>
      </c>
      <c r="L108"/>
    </row>
    <row r="109" spans="1:14" x14ac:dyDescent="0.3">
      <c r="A109" s="9">
        <f t="shared" si="21"/>
        <v>45396</v>
      </c>
      <c r="B109" s="25">
        <f t="shared" si="11"/>
        <v>1</v>
      </c>
      <c r="C109" s="25">
        <f t="shared" si="12"/>
        <v>1</v>
      </c>
      <c r="D109" s="25">
        <f t="shared" si="13"/>
        <v>1</v>
      </c>
      <c r="E109" s="25">
        <f t="shared" si="14"/>
        <v>0</v>
      </c>
      <c r="F109" s="25">
        <f t="shared" si="15"/>
        <v>0</v>
      </c>
      <c r="G109" s="25">
        <f t="shared" si="16"/>
        <v>1</v>
      </c>
      <c r="H109" s="25" t="str">
        <f t="shared" si="17"/>
        <v/>
      </c>
      <c r="I109" s="25" t="str">
        <f t="shared" si="18"/>
        <v/>
      </c>
      <c r="J109" s="41" t="s">
        <v>1470</v>
      </c>
      <c r="K109"/>
      <c r="L109"/>
    </row>
    <row r="110" spans="1:14" x14ac:dyDescent="0.3">
      <c r="A110" s="9">
        <f t="shared" si="21"/>
        <v>45397</v>
      </c>
      <c r="B110" s="25">
        <f t="shared" si="11"/>
        <v>0</v>
      </c>
      <c r="C110" s="25" t="str">
        <f t="shared" si="12"/>
        <v/>
      </c>
      <c r="D110" s="25">
        <f t="shared" si="13"/>
        <v>0</v>
      </c>
      <c r="E110" s="25">
        <f t="shared" si="14"/>
        <v>0</v>
      </c>
      <c r="F110" s="25">
        <f t="shared" si="15"/>
        <v>0</v>
      </c>
      <c r="G110" s="25" t="str">
        <f t="shared" si="16"/>
        <v/>
      </c>
      <c r="H110" s="25" t="str">
        <f t="shared" si="17"/>
        <v/>
      </c>
      <c r="I110" s="25" t="str">
        <f t="shared" si="18"/>
        <v/>
      </c>
      <c r="K110"/>
      <c r="L110"/>
    </row>
    <row r="111" spans="1:14" x14ac:dyDescent="0.3">
      <c r="A111" s="9">
        <f t="shared" si="21"/>
        <v>45398</v>
      </c>
      <c r="B111" s="25">
        <f t="shared" si="11"/>
        <v>0</v>
      </c>
      <c r="C111" s="25" t="str">
        <f t="shared" si="12"/>
        <v/>
      </c>
      <c r="D111" s="25">
        <f t="shared" si="13"/>
        <v>0</v>
      </c>
      <c r="E111" s="25">
        <f t="shared" si="14"/>
        <v>0</v>
      </c>
      <c r="F111" s="25">
        <f t="shared" si="15"/>
        <v>0</v>
      </c>
      <c r="G111" s="25" t="str">
        <f t="shared" si="16"/>
        <v/>
      </c>
      <c r="H111" s="25" t="str">
        <f t="shared" si="17"/>
        <v/>
      </c>
      <c r="I111" s="25" t="str">
        <f t="shared" si="18"/>
        <v/>
      </c>
      <c r="K111"/>
      <c r="L111"/>
    </row>
    <row r="112" spans="1:14" x14ac:dyDescent="0.3">
      <c r="A112" s="9">
        <f t="shared" si="21"/>
        <v>45399</v>
      </c>
      <c r="B112" s="25">
        <f t="shared" si="11"/>
        <v>4</v>
      </c>
      <c r="C112" s="25">
        <f t="shared" si="12"/>
        <v>1</v>
      </c>
      <c r="D112" s="25">
        <f t="shared" si="13"/>
        <v>2</v>
      </c>
      <c r="E112" s="25">
        <f t="shared" si="14"/>
        <v>2</v>
      </c>
      <c r="F112" s="25">
        <f t="shared" si="15"/>
        <v>0</v>
      </c>
      <c r="G112" s="25">
        <f t="shared" si="16"/>
        <v>1</v>
      </c>
      <c r="H112" s="25">
        <f t="shared" si="17"/>
        <v>1</v>
      </c>
      <c r="I112" s="25" t="str">
        <f t="shared" si="18"/>
        <v/>
      </c>
      <c r="J112" t="s">
        <v>1471</v>
      </c>
      <c r="K112" t="s">
        <v>1472</v>
      </c>
      <c r="L112" s="41" t="s">
        <v>1473</v>
      </c>
      <c r="M112" s="41" t="s">
        <v>1826</v>
      </c>
    </row>
    <row r="113" spans="1:12" x14ac:dyDescent="0.3">
      <c r="A113" s="9">
        <f t="shared" si="21"/>
        <v>45400</v>
      </c>
      <c r="B113" s="25">
        <f t="shared" si="11"/>
        <v>2</v>
      </c>
      <c r="C113" s="25">
        <f t="shared" si="12"/>
        <v>1</v>
      </c>
      <c r="D113" s="25">
        <f t="shared" si="13"/>
        <v>1</v>
      </c>
      <c r="E113" s="25">
        <f t="shared" si="14"/>
        <v>1</v>
      </c>
      <c r="F113" s="25">
        <f t="shared" si="15"/>
        <v>0</v>
      </c>
      <c r="G113" s="25">
        <f t="shared" si="16"/>
        <v>1</v>
      </c>
      <c r="H113" s="25">
        <f t="shared" si="17"/>
        <v>1</v>
      </c>
      <c r="I113" s="25" t="str">
        <f t="shared" si="18"/>
        <v/>
      </c>
      <c r="J113" t="s">
        <v>1474</v>
      </c>
      <c r="K113" s="41" t="s">
        <v>1827</v>
      </c>
      <c r="L113"/>
    </row>
    <row r="114" spans="1:12" x14ac:dyDescent="0.3">
      <c r="A114" s="9">
        <f t="shared" si="21"/>
        <v>45401</v>
      </c>
      <c r="B114" s="25">
        <f t="shared" si="11"/>
        <v>2</v>
      </c>
      <c r="C114" s="25">
        <f t="shared" si="12"/>
        <v>1</v>
      </c>
      <c r="D114" s="25">
        <f t="shared" si="13"/>
        <v>0</v>
      </c>
      <c r="E114" s="25">
        <f t="shared" si="14"/>
        <v>2</v>
      </c>
      <c r="F114" s="25">
        <f t="shared" si="15"/>
        <v>0</v>
      </c>
      <c r="G114" s="25" t="str">
        <f t="shared" si="16"/>
        <v/>
      </c>
      <c r="H114" s="25">
        <f t="shared" si="17"/>
        <v>1</v>
      </c>
      <c r="I114" s="25" t="str">
        <f t="shared" si="18"/>
        <v/>
      </c>
      <c r="J114" t="s">
        <v>1475</v>
      </c>
      <c r="K114" t="s">
        <v>1831</v>
      </c>
      <c r="L114"/>
    </row>
    <row r="115" spans="1:12" x14ac:dyDescent="0.3">
      <c r="A115" s="9">
        <f t="shared" si="21"/>
        <v>45402</v>
      </c>
      <c r="B115" s="25">
        <f t="shared" si="11"/>
        <v>1</v>
      </c>
      <c r="C115" s="25">
        <f t="shared" si="12"/>
        <v>1</v>
      </c>
      <c r="D115" s="25">
        <f t="shared" si="13"/>
        <v>0</v>
      </c>
      <c r="E115" s="25">
        <f t="shared" si="14"/>
        <v>1</v>
      </c>
      <c r="F115" s="25">
        <f t="shared" si="15"/>
        <v>0</v>
      </c>
      <c r="G115" s="25" t="str">
        <f t="shared" si="16"/>
        <v/>
      </c>
      <c r="H115" s="25">
        <f t="shared" si="17"/>
        <v>1</v>
      </c>
      <c r="I115" s="25" t="str">
        <f t="shared" si="18"/>
        <v/>
      </c>
      <c r="J115" t="s">
        <v>1828</v>
      </c>
      <c r="K115"/>
      <c r="L115"/>
    </row>
    <row r="116" spans="1:12" x14ac:dyDescent="0.3">
      <c r="A116" s="9">
        <f t="shared" si="21"/>
        <v>45403</v>
      </c>
      <c r="B116" s="25">
        <f t="shared" si="11"/>
        <v>1</v>
      </c>
      <c r="C116" s="25">
        <f t="shared" si="12"/>
        <v>1</v>
      </c>
      <c r="D116" s="25">
        <f t="shared" si="13"/>
        <v>0</v>
      </c>
      <c r="E116" s="25">
        <f t="shared" si="14"/>
        <v>1</v>
      </c>
      <c r="F116" s="25">
        <f t="shared" si="15"/>
        <v>0</v>
      </c>
      <c r="G116" s="25" t="str">
        <f t="shared" si="16"/>
        <v/>
      </c>
      <c r="H116" s="25">
        <f t="shared" si="17"/>
        <v>1</v>
      </c>
      <c r="I116" s="25" t="str">
        <f t="shared" si="18"/>
        <v/>
      </c>
      <c r="J116" t="s">
        <v>1476</v>
      </c>
      <c r="K116"/>
      <c r="L116"/>
    </row>
    <row r="117" spans="1:12" x14ac:dyDescent="0.3">
      <c r="A117" s="9">
        <f t="shared" si="21"/>
        <v>45404</v>
      </c>
      <c r="B117" s="25">
        <f t="shared" si="11"/>
        <v>2</v>
      </c>
      <c r="C117" s="25">
        <f t="shared" si="12"/>
        <v>1</v>
      </c>
      <c r="D117" s="25">
        <f t="shared" si="13"/>
        <v>0</v>
      </c>
      <c r="E117" s="25">
        <f t="shared" si="14"/>
        <v>2</v>
      </c>
      <c r="F117" s="25">
        <f t="shared" si="15"/>
        <v>0</v>
      </c>
      <c r="G117" s="25" t="str">
        <f t="shared" si="16"/>
        <v/>
      </c>
      <c r="H117" s="25">
        <f t="shared" si="17"/>
        <v>1</v>
      </c>
      <c r="I117" s="25" t="str">
        <f t="shared" si="18"/>
        <v/>
      </c>
      <c r="J117" t="s">
        <v>1477</v>
      </c>
      <c r="K117" t="s">
        <v>1478</v>
      </c>
      <c r="L117"/>
    </row>
    <row r="118" spans="1:12" x14ac:dyDescent="0.3">
      <c r="A118" s="9">
        <f>+A117+1</f>
        <v>45405</v>
      </c>
      <c r="B118" s="25">
        <f t="shared" si="11"/>
        <v>1</v>
      </c>
      <c r="C118" s="25">
        <f t="shared" si="12"/>
        <v>1</v>
      </c>
      <c r="D118" s="25">
        <f t="shared" si="13"/>
        <v>0</v>
      </c>
      <c r="E118" s="25">
        <f t="shared" si="14"/>
        <v>1</v>
      </c>
      <c r="F118" s="25">
        <f t="shared" si="15"/>
        <v>0</v>
      </c>
      <c r="G118" s="25" t="str">
        <f t="shared" si="16"/>
        <v/>
      </c>
      <c r="H118" s="25">
        <f t="shared" si="17"/>
        <v>1</v>
      </c>
      <c r="I118" s="25" t="str">
        <f t="shared" si="18"/>
        <v/>
      </c>
      <c r="J118" t="s">
        <v>1479</v>
      </c>
      <c r="K118"/>
      <c r="L118"/>
    </row>
    <row r="119" spans="1:12" x14ac:dyDescent="0.3">
      <c r="A119" s="9">
        <f t="shared" si="21"/>
        <v>45406</v>
      </c>
      <c r="B119" s="25">
        <f t="shared" si="11"/>
        <v>0</v>
      </c>
      <c r="C119" s="25" t="str">
        <f t="shared" si="12"/>
        <v/>
      </c>
      <c r="D119" s="25">
        <f t="shared" si="13"/>
        <v>0</v>
      </c>
      <c r="E119" s="25">
        <f t="shared" si="14"/>
        <v>0</v>
      </c>
      <c r="F119" s="25">
        <f t="shared" si="15"/>
        <v>0</v>
      </c>
      <c r="G119" s="25" t="str">
        <f t="shared" si="16"/>
        <v/>
      </c>
      <c r="H119" s="25" t="str">
        <f t="shared" si="17"/>
        <v/>
      </c>
      <c r="I119" s="25" t="str">
        <f t="shared" si="18"/>
        <v/>
      </c>
      <c r="K119"/>
      <c r="L119"/>
    </row>
    <row r="120" spans="1:12" x14ac:dyDescent="0.3">
      <c r="A120" s="9">
        <f t="shared" si="21"/>
        <v>45407</v>
      </c>
      <c r="B120" s="25">
        <f t="shared" si="11"/>
        <v>1</v>
      </c>
      <c r="C120" s="25">
        <f t="shared" si="12"/>
        <v>1</v>
      </c>
      <c r="D120" s="25">
        <f t="shared" si="13"/>
        <v>0</v>
      </c>
      <c r="E120" s="25">
        <f t="shared" si="14"/>
        <v>1</v>
      </c>
      <c r="F120" s="25">
        <f t="shared" si="15"/>
        <v>0</v>
      </c>
      <c r="G120" s="25" t="str">
        <f t="shared" si="16"/>
        <v/>
      </c>
      <c r="H120" s="25">
        <f t="shared" si="17"/>
        <v>1</v>
      </c>
      <c r="I120" s="25" t="str">
        <f t="shared" si="18"/>
        <v/>
      </c>
      <c r="J120" t="s">
        <v>1480</v>
      </c>
      <c r="K120"/>
      <c r="L120"/>
    </row>
    <row r="121" spans="1:12" x14ac:dyDescent="0.3">
      <c r="A121" s="9">
        <f t="shared" si="21"/>
        <v>45408</v>
      </c>
      <c r="B121" s="25">
        <f t="shared" si="11"/>
        <v>2</v>
      </c>
      <c r="C121" s="25">
        <f t="shared" si="12"/>
        <v>1</v>
      </c>
      <c r="D121" s="25">
        <f t="shared" si="13"/>
        <v>1</v>
      </c>
      <c r="E121" s="25">
        <f t="shared" si="14"/>
        <v>1</v>
      </c>
      <c r="F121" s="25">
        <f t="shared" si="15"/>
        <v>0</v>
      </c>
      <c r="G121" s="25">
        <f t="shared" si="16"/>
        <v>1</v>
      </c>
      <c r="H121" s="25">
        <f t="shared" si="17"/>
        <v>1</v>
      </c>
      <c r="I121" s="25" t="str">
        <f t="shared" si="18"/>
        <v/>
      </c>
      <c r="J121" t="s">
        <v>1481</v>
      </c>
      <c r="K121" s="41" t="s">
        <v>1830</v>
      </c>
      <c r="L121"/>
    </row>
    <row r="122" spans="1:12" x14ac:dyDescent="0.3">
      <c r="A122" s="9">
        <f>+A121+1</f>
        <v>45409</v>
      </c>
      <c r="B122" s="25">
        <f t="shared" si="11"/>
        <v>1</v>
      </c>
      <c r="C122" s="25">
        <f t="shared" si="12"/>
        <v>1</v>
      </c>
      <c r="D122" s="25">
        <f t="shared" si="13"/>
        <v>1</v>
      </c>
      <c r="E122" s="25">
        <f t="shared" si="14"/>
        <v>0</v>
      </c>
      <c r="F122" s="25">
        <f t="shared" si="15"/>
        <v>0</v>
      </c>
      <c r="G122" s="25">
        <f t="shared" si="16"/>
        <v>1</v>
      </c>
      <c r="H122" s="25" t="str">
        <f t="shared" si="17"/>
        <v/>
      </c>
      <c r="I122" s="25" t="str">
        <f t="shared" si="18"/>
        <v/>
      </c>
      <c r="J122" s="41" t="s">
        <v>1482</v>
      </c>
      <c r="K122"/>
      <c r="L122"/>
    </row>
    <row r="123" spans="1:12" x14ac:dyDescent="0.3">
      <c r="A123" s="9">
        <f>+A122+1</f>
        <v>45410</v>
      </c>
      <c r="B123" s="25">
        <f t="shared" si="11"/>
        <v>0</v>
      </c>
      <c r="C123" s="25" t="str">
        <f t="shared" si="12"/>
        <v/>
      </c>
      <c r="D123" s="25">
        <f t="shared" si="13"/>
        <v>0</v>
      </c>
      <c r="E123" s="25">
        <f t="shared" si="14"/>
        <v>0</v>
      </c>
      <c r="F123" s="25">
        <f t="shared" si="15"/>
        <v>0</v>
      </c>
      <c r="G123" s="25" t="str">
        <f t="shared" si="16"/>
        <v/>
      </c>
      <c r="H123" s="25" t="str">
        <f t="shared" si="17"/>
        <v/>
      </c>
      <c r="I123" s="25" t="str">
        <f t="shared" si="18"/>
        <v/>
      </c>
      <c r="K123"/>
      <c r="L123"/>
    </row>
    <row r="124" spans="1:12" x14ac:dyDescent="0.3">
      <c r="A124" s="9">
        <f t="shared" ref="A124:A143" si="22">+A123+1</f>
        <v>45411</v>
      </c>
      <c r="B124" s="25">
        <f t="shared" si="11"/>
        <v>1</v>
      </c>
      <c r="C124" s="25">
        <f t="shared" si="12"/>
        <v>1</v>
      </c>
      <c r="D124" s="25">
        <f t="shared" si="13"/>
        <v>0</v>
      </c>
      <c r="E124" s="25">
        <f t="shared" si="14"/>
        <v>1</v>
      </c>
      <c r="F124" s="25">
        <f t="shared" si="15"/>
        <v>0</v>
      </c>
      <c r="G124" s="25" t="str">
        <f t="shared" si="16"/>
        <v/>
      </c>
      <c r="H124" s="25">
        <f t="shared" si="17"/>
        <v>1</v>
      </c>
      <c r="I124" s="25" t="str">
        <f t="shared" si="18"/>
        <v/>
      </c>
      <c r="J124" t="s">
        <v>1483</v>
      </c>
      <c r="K124"/>
      <c r="L124"/>
    </row>
    <row r="125" spans="1:12" x14ac:dyDescent="0.3">
      <c r="A125" s="9">
        <f t="shared" si="22"/>
        <v>45412</v>
      </c>
      <c r="B125" s="25">
        <f t="shared" si="11"/>
        <v>1</v>
      </c>
      <c r="C125" s="25">
        <f t="shared" si="12"/>
        <v>1</v>
      </c>
      <c r="D125" s="25">
        <f t="shared" si="13"/>
        <v>0</v>
      </c>
      <c r="E125" s="25">
        <f t="shared" si="14"/>
        <v>1</v>
      </c>
      <c r="F125" s="25">
        <f t="shared" si="15"/>
        <v>0</v>
      </c>
      <c r="G125" s="25" t="str">
        <f t="shared" si="16"/>
        <v/>
      </c>
      <c r="H125" s="25">
        <f t="shared" si="17"/>
        <v>1</v>
      </c>
      <c r="I125" s="25" t="str">
        <f t="shared" si="18"/>
        <v/>
      </c>
      <c r="J125" t="s">
        <v>1484</v>
      </c>
      <c r="K125"/>
      <c r="L125"/>
    </row>
    <row r="126" spans="1:12" x14ac:dyDescent="0.3">
      <c r="A126" s="9">
        <f t="shared" si="22"/>
        <v>45413</v>
      </c>
      <c r="B126" s="25">
        <f t="shared" si="11"/>
        <v>1</v>
      </c>
      <c r="C126" s="25">
        <f t="shared" si="12"/>
        <v>1</v>
      </c>
      <c r="D126" s="25">
        <f t="shared" si="13"/>
        <v>0</v>
      </c>
      <c r="E126" s="25">
        <f t="shared" si="14"/>
        <v>1</v>
      </c>
      <c r="F126" s="25">
        <f t="shared" si="15"/>
        <v>0</v>
      </c>
      <c r="G126" s="25" t="str">
        <f t="shared" si="16"/>
        <v/>
      </c>
      <c r="H126" s="25">
        <f t="shared" si="17"/>
        <v>1</v>
      </c>
      <c r="I126" s="25" t="str">
        <f t="shared" si="18"/>
        <v/>
      </c>
      <c r="J126" t="s">
        <v>1485</v>
      </c>
      <c r="K126"/>
      <c r="L126"/>
    </row>
    <row r="127" spans="1:12" x14ac:dyDescent="0.3">
      <c r="A127" s="9">
        <f t="shared" si="22"/>
        <v>45414</v>
      </c>
      <c r="B127" s="25">
        <f t="shared" si="11"/>
        <v>0</v>
      </c>
      <c r="C127" s="25" t="str">
        <f t="shared" si="12"/>
        <v/>
      </c>
      <c r="D127" s="25">
        <f t="shared" si="13"/>
        <v>0</v>
      </c>
      <c r="E127" s="25">
        <f t="shared" si="14"/>
        <v>0</v>
      </c>
      <c r="F127" s="25">
        <f t="shared" si="15"/>
        <v>0</v>
      </c>
      <c r="G127" s="25" t="str">
        <f t="shared" si="16"/>
        <v/>
      </c>
      <c r="H127" s="25" t="str">
        <f t="shared" si="17"/>
        <v/>
      </c>
      <c r="I127" s="25" t="str">
        <f t="shared" si="18"/>
        <v/>
      </c>
      <c r="K127"/>
      <c r="L127"/>
    </row>
    <row r="128" spans="1:12" x14ac:dyDescent="0.3">
      <c r="A128" s="9">
        <f t="shared" si="22"/>
        <v>45415</v>
      </c>
      <c r="B128" s="25">
        <f t="shared" si="11"/>
        <v>0</v>
      </c>
      <c r="C128" s="25" t="str">
        <f t="shared" si="12"/>
        <v/>
      </c>
      <c r="D128" s="25">
        <f t="shared" si="13"/>
        <v>0</v>
      </c>
      <c r="E128" s="25">
        <f t="shared" si="14"/>
        <v>0</v>
      </c>
      <c r="F128" s="25">
        <f t="shared" si="15"/>
        <v>0</v>
      </c>
      <c r="G128" s="25" t="str">
        <f t="shared" si="16"/>
        <v/>
      </c>
      <c r="H128" s="25" t="str">
        <f t="shared" si="17"/>
        <v/>
      </c>
      <c r="I128" s="25" t="str">
        <f t="shared" si="18"/>
        <v/>
      </c>
      <c r="K128"/>
      <c r="L128"/>
    </row>
    <row r="129" spans="1:12" x14ac:dyDescent="0.3">
      <c r="A129" s="9">
        <f t="shared" si="22"/>
        <v>45416</v>
      </c>
      <c r="B129" s="25">
        <f t="shared" si="11"/>
        <v>1</v>
      </c>
      <c r="C129" s="25">
        <f t="shared" si="12"/>
        <v>1</v>
      </c>
      <c r="D129" s="25">
        <f t="shared" si="13"/>
        <v>0</v>
      </c>
      <c r="E129" s="25">
        <f t="shared" si="14"/>
        <v>1</v>
      </c>
      <c r="F129" s="25">
        <f t="shared" si="15"/>
        <v>0</v>
      </c>
      <c r="G129" s="25" t="str">
        <f t="shared" si="16"/>
        <v/>
      </c>
      <c r="H129" s="25">
        <f t="shared" si="17"/>
        <v>1</v>
      </c>
      <c r="I129" s="25" t="str">
        <f t="shared" si="18"/>
        <v/>
      </c>
      <c r="J129" t="s">
        <v>1458</v>
      </c>
      <c r="K129"/>
      <c r="L129"/>
    </row>
    <row r="130" spans="1:12" x14ac:dyDescent="0.3">
      <c r="A130" s="9">
        <f t="shared" si="22"/>
        <v>45417</v>
      </c>
      <c r="B130" s="25">
        <f t="shared" si="11"/>
        <v>2</v>
      </c>
      <c r="C130" s="25">
        <f t="shared" si="12"/>
        <v>1</v>
      </c>
      <c r="D130" s="25">
        <f t="shared" si="13"/>
        <v>1</v>
      </c>
      <c r="E130" s="25">
        <f t="shared" si="14"/>
        <v>1</v>
      </c>
      <c r="F130" s="25">
        <f t="shared" si="15"/>
        <v>0</v>
      </c>
      <c r="G130" s="25">
        <f t="shared" si="16"/>
        <v>1</v>
      </c>
      <c r="H130" s="25">
        <f t="shared" si="17"/>
        <v>1</v>
      </c>
      <c r="I130" s="25" t="str">
        <f t="shared" si="18"/>
        <v/>
      </c>
      <c r="J130" t="s">
        <v>1486</v>
      </c>
      <c r="K130" s="41" t="s">
        <v>1487</v>
      </c>
      <c r="L130"/>
    </row>
    <row r="131" spans="1:12" x14ac:dyDescent="0.3">
      <c r="A131" s="9">
        <f t="shared" si="22"/>
        <v>45418</v>
      </c>
      <c r="B131" s="25">
        <f t="shared" si="11"/>
        <v>1</v>
      </c>
      <c r="C131" s="25">
        <f t="shared" si="12"/>
        <v>1</v>
      </c>
      <c r="D131" s="25">
        <f t="shared" si="13"/>
        <v>0</v>
      </c>
      <c r="E131" s="25">
        <f t="shared" si="14"/>
        <v>1</v>
      </c>
      <c r="F131" s="25">
        <f t="shared" si="15"/>
        <v>0</v>
      </c>
      <c r="G131" s="25" t="str">
        <f t="shared" si="16"/>
        <v/>
      </c>
      <c r="H131" s="25">
        <f t="shared" si="17"/>
        <v>1</v>
      </c>
      <c r="I131" s="25" t="str">
        <f t="shared" si="18"/>
        <v/>
      </c>
      <c r="J131" t="s">
        <v>1488</v>
      </c>
      <c r="K131"/>
      <c r="L131"/>
    </row>
    <row r="132" spans="1:12" x14ac:dyDescent="0.3">
      <c r="A132" s="9">
        <f t="shared" si="22"/>
        <v>45419</v>
      </c>
      <c r="B132" s="25">
        <f t="shared" si="11"/>
        <v>1</v>
      </c>
      <c r="C132" s="25">
        <f t="shared" si="12"/>
        <v>1</v>
      </c>
      <c r="D132" s="25">
        <f t="shared" si="13"/>
        <v>0</v>
      </c>
      <c r="E132" s="25">
        <f t="shared" si="14"/>
        <v>1</v>
      </c>
      <c r="F132" s="25">
        <f t="shared" si="15"/>
        <v>0</v>
      </c>
      <c r="G132" s="25" t="str">
        <f t="shared" si="16"/>
        <v/>
      </c>
      <c r="H132" s="25">
        <f t="shared" si="17"/>
        <v>1</v>
      </c>
      <c r="I132" s="25" t="str">
        <f t="shared" si="18"/>
        <v/>
      </c>
      <c r="J132" t="s">
        <v>1489</v>
      </c>
      <c r="K132"/>
      <c r="L132"/>
    </row>
    <row r="133" spans="1:12" x14ac:dyDescent="0.3">
      <c r="A133" s="9">
        <f t="shared" si="22"/>
        <v>45420</v>
      </c>
      <c r="B133" s="25">
        <f t="shared" si="11"/>
        <v>1</v>
      </c>
      <c r="C133" s="25">
        <f t="shared" si="12"/>
        <v>1</v>
      </c>
      <c r="D133" s="25">
        <f t="shared" si="13"/>
        <v>0</v>
      </c>
      <c r="E133" s="25">
        <f t="shared" si="14"/>
        <v>1</v>
      </c>
      <c r="F133" s="25">
        <f t="shared" si="15"/>
        <v>0</v>
      </c>
      <c r="G133" s="25" t="str">
        <f t="shared" si="16"/>
        <v/>
      </c>
      <c r="H133" s="25">
        <f t="shared" si="17"/>
        <v>1</v>
      </c>
      <c r="I133" s="25" t="str">
        <f t="shared" si="18"/>
        <v/>
      </c>
      <c r="J133" t="s">
        <v>1490</v>
      </c>
      <c r="K133"/>
      <c r="L133"/>
    </row>
    <row r="134" spans="1:12" x14ac:dyDescent="0.3">
      <c r="A134" s="9">
        <f t="shared" si="22"/>
        <v>45421</v>
      </c>
      <c r="B134" s="25">
        <f t="shared" ref="B134:B197" si="23">COUNTA(J134:O134)</f>
        <v>1</v>
      </c>
      <c r="C134" s="25">
        <f t="shared" ref="C134:C197" si="24">IF(B134&lt;&gt;0,1,"")</f>
        <v>1</v>
      </c>
      <c r="D134" s="25">
        <f t="shared" ref="D134:D197" si="25">IF(MID(J134,8,1)="M",1,0)+IF(MID(K134,8,1)="M",1,0)+IF(MID(L134,8,1)="M",1,0)+IF(MID(M134,8,1)="M",1,0)+IF(MID(N134,8,1)="M",1,0)</f>
        <v>0</v>
      </c>
      <c r="E134" s="25">
        <f t="shared" ref="E134:E197" si="26">IF(MID(J134,8,1)="H",1,0)+IF(MID(K134,8,1)="H",1,0)+IF(MID(L134,8,1)="H",1,0)+IF(MID(M134,8,1)="H",1,0)+IF(MID(N134,8,1)="H",1,0)</f>
        <v>1</v>
      </c>
      <c r="F134" s="25">
        <f t="shared" ref="F134:F197" si="27">IF(MID(J134,8,1)="A",1,0)+IF(MID(K134,8,1)="A",1,0)+IF(MID(L134,8,1)="A",1,0)+IF(MID(M134,8,1)="A",1,0)+IF(MID(N134,8,1)="A",1,0)</f>
        <v>0</v>
      </c>
      <c r="G134" s="25" t="str">
        <f t="shared" ref="G134:G197" si="28">IF(D134&lt;&gt;0,1,"")</f>
        <v/>
      </c>
      <c r="H134" s="25">
        <f t="shared" ref="H134:H197" si="29">IF(E134&lt;&gt;0,1,"")</f>
        <v>1</v>
      </c>
      <c r="I134" s="25" t="str">
        <f t="shared" ref="I134:I197" si="30">IF(F134&lt;&gt;0,1,"")</f>
        <v/>
      </c>
      <c r="J134" t="s">
        <v>1835</v>
      </c>
      <c r="K134"/>
      <c r="L134"/>
    </row>
    <row r="135" spans="1:12" x14ac:dyDescent="0.3">
      <c r="A135" s="9">
        <f t="shared" si="22"/>
        <v>45422</v>
      </c>
      <c r="B135" s="25">
        <f t="shared" si="23"/>
        <v>1</v>
      </c>
      <c r="C135" s="25">
        <f t="shared" si="24"/>
        <v>1</v>
      </c>
      <c r="D135" s="25">
        <f t="shared" si="25"/>
        <v>1</v>
      </c>
      <c r="E135" s="25">
        <f t="shared" si="26"/>
        <v>0</v>
      </c>
      <c r="F135" s="25">
        <f t="shared" si="27"/>
        <v>0</v>
      </c>
      <c r="G135" s="25">
        <f t="shared" si="28"/>
        <v>1</v>
      </c>
      <c r="H135" s="25" t="str">
        <f t="shared" si="29"/>
        <v/>
      </c>
      <c r="I135" s="25" t="str">
        <f t="shared" si="30"/>
        <v/>
      </c>
      <c r="J135" s="41" t="s">
        <v>1834</v>
      </c>
      <c r="K135"/>
      <c r="L135"/>
    </row>
    <row r="136" spans="1:12" x14ac:dyDescent="0.3">
      <c r="A136" s="9">
        <f t="shared" si="22"/>
        <v>45423</v>
      </c>
      <c r="B136" s="25">
        <f t="shared" si="23"/>
        <v>1</v>
      </c>
      <c r="C136" s="25">
        <f t="shared" si="24"/>
        <v>1</v>
      </c>
      <c r="D136" s="25">
        <f t="shared" si="25"/>
        <v>1</v>
      </c>
      <c r="E136" s="25">
        <f t="shared" si="26"/>
        <v>0</v>
      </c>
      <c r="F136" s="25">
        <f t="shared" si="27"/>
        <v>0</v>
      </c>
      <c r="G136" s="25">
        <f t="shared" si="28"/>
        <v>1</v>
      </c>
      <c r="H136" s="25" t="str">
        <f t="shared" si="29"/>
        <v/>
      </c>
      <c r="I136" s="25" t="str">
        <f t="shared" si="30"/>
        <v/>
      </c>
      <c r="J136" s="41" t="s">
        <v>1491</v>
      </c>
      <c r="K136"/>
      <c r="L136"/>
    </row>
    <row r="137" spans="1:12" x14ac:dyDescent="0.3">
      <c r="A137" s="9">
        <f t="shared" si="22"/>
        <v>45424</v>
      </c>
      <c r="B137" s="25">
        <f t="shared" si="23"/>
        <v>1</v>
      </c>
      <c r="C137" s="25">
        <f t="shared" si="24"/>
        <v>1</v>
      </c>
      <c r="D137" s="25">
        <f t="shared" si="25"/>
        <v>0</v>
      </c>
      <c r="E137" s="25">
        <f t="shared" si="26"/>
        <v>1</v>
      </c>
      <c r="F137" s="25">
        <f t="shared" si="27"/>
        <v>0</v>
      </c>
      <c r="G137" s="25" t="str">
        <f t="shared" si="28"/>
        <v/>
      </c>
      <c r="H137" s="25">
        <f t="shared" si="29"/>
        <v>1</v>
      </c>
      <c r="I137" s="25" t="str">
        <f t="shared" si="30"/>
        <v/>
      </c>
      <c r="J137" t="s">
        <v>1492</v>
      </c>
      <c r="K137"/>
      <c r="L137"/>
    </row>
    <row r="138" spans="1:12" x14ac:dyDescent="0.3">
      <c r="A138" s="9">
        <f t="shared" si="22"/>
        <v>45425</v>
      </c>
      <c r="B138" s="25">
        <f t="shared" si="23"/>
        <v>1</v>
      </c>
      <c r="C138" s="25">
        <f t="shared" si="24"/>
        <v>1</v>
      </c>
      <c r="D138" s="25">
        <f t="shared" si="25"/>
        <v>0</v>
      </c>
      <c r="E138" s="25">
        <f t="shared" si="26"/>
        <v>1</v>
      </c>
      <c r="F138" s="25">
        <f t="shared" si="27"/>
        <v>0</v>
      </c>
      <c r="G138" s="25" t="str">
        <f t="shared" si="28"/>
        <v/>
      </c>
      <c r="H138" s="25">
        <f t="shared" si="29"/>
        <v>1</v>
      </c>
      <c r="I138" s="25" t="str">
        <f t="shared" si="30"/>
        <v/>
      </c>
      <c r="J138" t="s">
        <v>1493</v>
      </c>
      <c r="K138"/>
      <c r="L138"/>
    </row>
    <row r="139" spans="1:12" x14ac:dyDescent="0.3">
      <c r="A139" s="9">
        <f t="shared" si="22"/>
        <v>45426</v>
      </c>
      <c r="B139" s="25">
        <f>COUNTA(J139:O139)</f>
        <v>2</v>
      </c>
      <c r="C139" s="25">
        <f t="shared" si="24"/>
        <v>1</v>
      </c>
      <c r="D139" s="25">
        <f t="shared" si="25"/>
        <v>1</v>
      </c>
      <c r="E139" s="25">
        <f t="shared" si="26"/>
        <v>1</v>
      </c>
      <c r="F139" s="25">
        <f t="shared" si="27"/>
        <v>0</v>
      </c>
      <c r="G139" s="25">
        <f t="shared" si="28"/>
        <v>1</v>
      </c>
      <c r="H139" s="25">
        <f t="shared" si="29"/>
        <v>1</v>
      </c>
      <c r="I139" s="25" t="str">
        <f t="shared" si="30"/>
        <v/>
      </c>
      <c r="J139" s="41" t="s">
        <v>1494</v>
      </c>
      <c r="K139" t="s">
        <v>1841</v>
      </c>
      <c r="L139"/>
    </row>
    <row r="140" spans="1:12" x14ac:dyDescent="0.3">
      <c r="A140" s="9">
        <f t="shared" si="22"/>
        <v>45427</v>
      </c>
      <c r="B140" s="25">
        <f>COUNTA(J140:O140)</f>
        <v>1</v>
      </c>
      <c r="C140" s="25">
        <f t="shared" si="24"/>
        <v>1</v>
      </c>
      <c r="D140" s="25">
        <f t="shared" si="25"/>
        <v>1</v>
      </c>
      <c r="E140" s="25">
        <f t="shared" si="26"/>
        <v>0</v>
      </c>
      <c r="F140" s="25">
        <f t="shared" si="27"/>
        <v>0</v>
      </c>
      <c r="G140" s="25">
        <f t="shared" si="28"/>
        <v>1</v>
      </c>
      <c r="H140" s="25" t="str">
        <f t="shared" si="29"/>
        <v/>
      </c>
      <c r="I140" s="25" t="str">
        <f t="shared" si="30"/>
        <v/>
      </c>
      <c r="J140" s="41" t="s">
        <v>1495</v>
      </c>
      <c r="K140"/>
      <c r="L140"/>
    </row>
    <row r="141" spans="1:12" x14ac:dyDescent="0.3">
      <c r="A141" s="9">
        <f>+A140+1</f>
        <v>45428</v>
      </c>
      <c r="B141" s="25">
        <f t="shared" si="23"/>
        <v>2</v>
      </c>
      <c r="C141" s="25">
        <f t="shared" si="24"/>
        <v>1</v>
      </c>
      <c r="D141" s="25">
        <f t="shared" si="25"/>
        <v>0</v>
      </c>
      <c r="E141" s="25">
        <f t="shared" si="26"/>
        <v>2</v>
      </c>
      <c r="F141" s="25">
        <f t="shared" si="27"/>
        <v>0</v>
      </c>
      <c r="G141" s="25" t="str">
        <f t="shared" si="28"/>
        <v/>
      </c>
      <c r="H141" s="25">
        <f t="shared" si="29"/>
        <v>1</v>
      </c>
      <c r="I141" s="25" t="str">
        <f t="shared" si="30"/>
        <v/>
      </c>
      <c r="J141" t="s">
        <v>1496</v>
      </c>
      <c r="K141" t="s">
        <v>1497</v>
      </c>
      <c r="L141"/>
    </row>
    <row r="142" spans="1:12" x14ac:dyDescent="0.3">
      <c r="A142" s="9">
        <f>+A141+1</f>
        <v>45429</v>
      </c>
      <c r="B142" s="25">
        <f t="shared" si="23"/>
        <v>2</v>
      </c>
      <c r="C142" s="25">
        <f t="shared" si="24"/>
        <v>1</v>
      </c>
      <c r="D142" s="25">
        <f t="shared" si="25"/>
        <v>1</v>
      </c>
      <c r="E142" s="25">
        <f t="shared" si="26"/>
        <v>1</v>
      </c>
      <c r="F142" s="25">
        <f t="shared" si="27"/>
        <v>0</v>
      </c>
      <c r="G142" s="25">
        <f t="shared" si="28"/>
        <v>1</v>
      </c>
      <c r="H142" s="25">
        <f t="shared" si="29"/>
        <v>1</v>
      </c>
      <c r="I142" s="25" t="str">
        <f t="shared" si="30"/>
        <v/>
      </c>
      <c r="J142" t="s">
        <v>1498</v>
      </c>
      <c r="K142" s="41" t="s">
        <v>1844</v>
      </c>
      <c r="L142"/>
    </row>
    <row r="143" spans="1:12" x14ac:dyDescent="0.3">
      <c r="A143" s="9">
        <f t="shared" si="22"/>
        <v>45430</v>
      </c>
      <c r="B143" s="25">
        <f t="shared" si="23"/>
        <v>2</v>
      </c>
      <c r="C143" s="25">
        <f t="shared" si="24"/>
        <v>1</v>
      </c>
      <c r="D143" s="25">
        <f t="shared" si="25"/>
        <v>0</v>
      </c>
      <c r="E143" s="25">
        <f t="shared" si="26"/>
        <v>2</v>
      </c>
      <c r="F143" s="25">
        <f t="shared" si="27"/>
        <v>0</v>
      </c>
      <c r="G143" s="25" t="str">
        <f t="shared" si="28"/>
        <v/>
      </c>
      <c r="H143" s="25">
        <f t="shared" si="29"/>
        <v>1</v>
      </c>
      <c r="I143" s="25" t="str">
        <f t="shared" si="30"/>
        <v/>
      </c>
      <c r="J143" t="s">
        <v>1499</v>
      </c>
      <c r="K143" t="s">
        <v>1500</v>
      </c>
      <c r="L143"/>
    </row>
    <row r="144" spans="1:12" x14ac:dyDescent="0.3">
      <c r="A144" s="9">
        <f>+A143+1</f>
        <v>45431</v>
      </c>
      <c r="B144" s="25">
        <f>COUNTA(J144:O144)</f>
        <v>1</v>
      </c>
      <c r="C144" s="25">
        <f t="shared" si="24"/>
        <v>1</v>
      </c>
      <c r="D144" s="25">
        <f t="shared" si="25"/>
        <v>1</v>
      </c>
      <c r="E144" s="25">
        <f t="shared" si="26"/>
        <v>0</v>
      </c>
      <c r="F144" s="25">
        <f t="shared" si="27"/>
        <v>0</v>
      </c>
      <c r="G144" s="25">
        <f t="shared" si="28"/>
        <v>1</v>
      </c>
      <c r="H144" s="25" t="str">
        <f t="shared" si="29"/>
        <v/>
      </c>
      <c r="I144" s="25" t="str">
        <f t="shared" si="30"/>
        <v/>
      </c>
      <c r="J144" s="41" t="s">
        <v>1501</v>
      </c>
      <c r="K144"/>
      <c r="L144"/>
    </row>
    <row r="145" spans="1:12" x14ac:dyDescent="0.3">
      <c r="A145" s="9">
        <f>+A144+1</f>
        <v>45432</v>
      </c>
      <c r="B145" s="25">
        <f t="shared" si="23"/>
        <v>3</v>
      </c>
      <c r="C145" s="25">
        <f t="shared" si="24"/>
        <v>1</v>
      </c>
      <c r="D145" s="25">
        <f t="shared" si="25"/>
        <v>2</v>
      </c>
      <c r="E145" s="25">
        <f t="shared" si="26"/>
        <v>1</v>
      </c>
      <c r="F145" s="25">
        <f t="shared" si="27"/>
        <v>0</v>
      </c>
      <c r="G145" s="25">
        <f t="shared" si="28"/>
        <v>1</v>
      </c>
      <c r="H145" s="25">
        <f t="shared" si="29"/>
        <v>1</v>
      </c>
      <c r="I145" s="25" t="str">
        <f t="shared" si="30"/>
        <v/>
      </c>
      <c r="J145" t="s">
        <v>1502</v>
      </c>
      <c r="K145" s="41" t="s">
        <v>1503</v>
      </c>
      <c r="L145" s="41" t="s">
        <v>1504</v>
      </c>
    </row>
    <row r="146" spans="1:12" x14ac:dyDescent="0.3">
      <c r="A146" s="9">
        <f t="shared" ref="A146:A158" si="31">+A145+1</f>
        <v>45433</v>
      </c>
      <c r="B146" s="25">
        <f t="shared" si="23"/>
        <v>3</v>
      </c>
      <c r="C146" s="25">
        <f t="shared" si="24"/>
        <v>1</v>
      </c>
      <c r="D146" s="25">
        <f t="shared" si="25"/>
        <v>0</v>
      </c>
      <c r="E146" s="25">
        <f t="shared" si="26"/>
        <v>3</v>
      </c>
      <c r="F146" s="25">
        <f t="shared" si="27"/>
        <v>0</v>
      </c>
      <c r="G146" s="25" t="str">
        <f t="shared" si="28"/>
        <v/>
      </c>
      <c r="H146" s="25">
        <f t="shared" si="29"/>
        <v>1</v>
      </c>
      <c r="I146" s="25" t="str">
        <f t="shared" si="30"/>
        <v/>
      </c>
      <c r="J146" t="s">
        <v>1505</v>
      </c>
      <c r="K146" t="s">
        <v>1506</v>
      </c>
      <c r="L146" t="s">
        <v>1507</v>
      </c>
    </row>
    <row r="147" spans="1:12" x14ac:dyDescent="0.3">
      <c r="A147" s="9">
        <f t="shared" si="31"/>
        <v>45434</v>
      </c>
      <c r="B147" s="25">
        <f>COUNTA(J147:O147)</f>
        <v>1</v>
      </c>
      <c r="C147" s="25">
        <f t="shared" si="24"/>
        <v>1</v>
      </c>
      <c r="D147" s="25">
        <f t="shared" si="25"/>
        <v>1</v>
      </c>
      <c r="E147" s="25">
        <f t="shared" si="26"/>
        <v>0</v>
      </c>
      <c r="F147" s="25">
        <f t="shared" si="27"/>
        <v>0</v>
      </c>
      <c r="G147" s="25">
        <f t="shared" si="28"/>
        <v>1</v>
      </c>
      <c r="H147" s="25" t="str">
        <f t="shared" si="29"/>
        <v/>
      </c>
      <c r="I147" s="25" t="str">
        <f t="shared" si="30"/>
        <v/>
      </c>
      <c r="J147" s="41" t="s">
        <v>1508</v>
      </c>
      <c r="K147"/>
      <c r="L147"/>
    </row>
    <row r="148" spans="1:12" x14ac:dyDescent="0.3">
      <c r="A148" s="9">
        <f t="shared" si="31"/>
        <v>45435</v>
      </c>
      <c r="B148" s="25">
        <f t="shared" si="23"/>
        <v>2</v>
      </c>
      <c r="C148" s="25">
        <f t="shared" si="24"/>
        <v>1</v>
      </c>
      <c r="D148" s="25">
        <f t="shared" si="25"/>
        <v>0</v>
      </c>
      <c r="E148" s="25">
        <f t="shared" si="26"/>
        <v>2</v>
      </c>
      <c r="F148" s="25">
        <f t="shared" si="27"/>
        <v>0</v>
      </c>
      <c r="G148" s="25" t="str">
        <f t="shared" si="28"/>
        <v/>
      </c>
      <c r="H148" s="25">
        <f t="shared" si="29"/>
        <v>1</v>
      </c>
      <c r="I148" s="25" t="str">
        <f t="shared" si="30"/>
        <v/>
      </c>
      <c r="J148" t="s">
        <v>1509</v>
      </c>
      <c r="K148" t="s">
        <v>1510</v>
      </c>
      <c r="L148"/>
    </row>
    <row r="149" spans="1:12" x14ac:dyDescent="0.3">
      <c r="A149" s="9">
        <f t="shared" si="31"/>
        <v>45436</v>
      </c>
      <c r="B149" s="25">
        <f t="shared" si="23"/>
        <v>1</v>
      </c>
      <c r="C149" s="25">
        <f t="shared" si="24"/>
        <v>1</v>
      </c>
      <c r="D149" s="25">
        <f t="shared" si="25"/>
        <v>0</v>
      </c>
      <c r="E149" s="25">
        <f t="shared" si="26"/>
        <v>1</v>
      </c>
      <c r="F149" s="25">
        <f t="shared" si="27"/>
        <v>0</v>
      </c>
      <c r="G149" s="25" t="str">
        <f t="shared" si="28"/>
        <v/>
      </c>
      <c r="H149" s="25">
        <f t="shared" si="29"/>
        <v>1</v>
      </c>
      <c r="I149" s="25" t="str">
        <f t="shared" si="30"/>
        <v/>
      </c>
      <c r="J149" t="s">
        <v>1511</v>
      </c>
      <c r="K149"/>
      <c r="L149"/>
    </row>
    <row r="150" spans="1:12" x14ac:dyDescent="0.3">
      <c r="A150" s="9">
        <f t="shared" si="31"/>
        <v>45437</v>
      </c>
      <c r="B150" s="25">
        <f t="shared" si="23"/>
        <v>1</v>
      </c>
      <c r="C150" s="25">
        <f t="shared" si="24"/>
        <v>1</v>
      </c>
      <c r="D150" s="25">
        <f t="shared" si="25"/>
        <v>0</v>
      </c>
      <c r="E150" s="25">
        <f t="shared" si="26"/>
        <v>1</v>
      </c>
      <c r="F150" s="25">
        <f t="shared" si="27"/>
        <v>0</v>
      </c>
      <c r="G150" s="25" t="str">
        <f t="shared" si="28"/>
        <v/>
      </c>
      <c r="H150" s="25">
        <f t="shared" si="29"/>
        <v>1</v>
      </c>
      <c r="I150" s="25" t="str">
        <f t="shared" si="30"/>
        <v/>
      </c>
      <c r="J150" t="s">
        <v>1512</v>
      </c>
      <c r="K150"/>
      <c r="L150"/>
    </row>
    <row r="151" spans="1:12" x14ac:dyDescent="0.3">
      <c r="A151" s="9">
        <f t="shared" si="31"/>
        <v>45438</v>
      </c>
      <c r="B151" s="25">
        <f t="shared" si="23"/>
        <v>0</v>
      </c>
      <c r="C151" s="25" t="str">
        <f t="shared" si="24"/>
        <v/>
      </c>
      <c r="D151" s="25">
        <f t="shared" si="25"/>
        <v>0</v>
      </c>
      <c r="E151" s="25">
        <f t="shared" si="26"/>
        <v>0</v>
      </c>
      <c r="F151" s="25">
        <f t="shared" si="27"/>
        <v>0</v>
      </c>
      <c r="G151" s="25" t="str">
        <f t="shared" si="28"/>
        <v/>
      </c>
      <c r="H151" s="25" t="str">
        <f t="shared" si="29"/>
        <v/>
      </c>
      <c r="I151" s="25" t="str">
        <f t="shared" si="30"/>
        <v/>
      </c>
      <c r="K151"/>
      <c r="L151"/>
    </row>
    <row r="152" spans="1:12" x14ac:dyDescent="0.3">
      <c r="A152" s="9">
        <f t="shared" si="31"/>
        <v>45439</v>
      </c>
      <c r="B152" s="25">
        <f t="shared" si="23"/>
        <v>0</v>
      </c>
      <c r="C152" s="25" t="str">
        <f t="shared" si="24"/>
        <v/>
      </c>
      <c r="D152" s="25">
        <f t="shared" si="25"/>
        <v>0</v>
      </c>
      <c r="E152" s="25">
        <f t="shared" si="26"/>
        <v>0</v>
      </c>
      <c r="F152" s="25">
        <f t="shared" si="27"/>
        <v>0</v>
      </c>
      <c r="G152" s="25" t="str">
        <f t="shared" si="28"/>
        <v/>
      </c>
      <c r="H152" s="25" t="str">
        <f t="shared" si="29"/>
        <v/>
      </c>
      <c r="I152" s="25" t="str">
        <f t="shared" si="30"/>
        <v/>
      </c>
      <c r="K152"/>
      <c r="L152"/>
    </row>
    <row r="153" spans="1:12" x14ac:dyDescent="0.3">
      <c r="A153" s="9">
        <f t="shared" si="31"/>
        <v>45440</v>
      </c>
      <c r="B153" s="25">
        <f t="shared" si="23"/>
        <v>2</v>
      </c>
      <c r="C153" s="25">
        <f t="shared" si="24"/>
        <v>1</v>
      </c>
      <c r="D153" s="25">
        <f t="shared" si="25"/>
        <v>0</v>
      </c>
      <c r="E153" s="25">
        <f t="shared" si="26"/>
        <v>2</v>
      </c>
      <c r="F153" s="25">
        <f t="shared" si="27"/>
        <v>0</v>
      </c>
      <c r="G153" s="25" t="str">
        <f t="shared" si="28"/>
        <v/>
      </c>
      <c r="H153" s="25">
        <f t="shared" si="29"/>
        <v>1</v>
      </c>
      <c r="I153" s="25" t="str">
        <f t="shared" si="30"/>
        <v/>
      </c>
      <c r="J153" t="s">
        <v>1513</v>
      </c>
      <c r="K153" t="s">
        <v>1514</v>
      </c>
      <c r="L153"/>
    </row>
    <row r="154" spans="1:12" x14ac:dyDescent="0.3">
      <c r="A154" s="9">
        <f t="shared" si="31"/>
        <v>45441</v>
      </c>
      <c r="B154" s="25">
        <f t="shared" si="23"/>
        <v>3</v>
      </c>
      <c r="C154" s="25">
        <f t="shared" si="24"/>
        <v>1</v>
      </c>
      <c r="D154" s="25">
        <f t="shared" si="25"/>
        <v>1</v>
      </c>
      <c r="E154" s="25">
        <f t="shared" si="26"/>
        <v>2</v>
      </c>
      <c r="F154" s="25">
        <f t="shared" si="27"/>
        <v>0</v>
      </c>
      <c r="G154" s="25">
        <f t="shared" si="28"/>
        <v>1</v>
      </c>
      <c r="H154" s="25">
        <f t="shared" si="29"/>
        <v>1</v>
      </c>
      <c r="I154" s="25" t="str">
        <f t="shared" si="30"/>
        <v/>
      </c>
      <c r="J154" t="s">
        <v>1515</v>
      </c>
      <c r="K154" t="s">
        <v>1516</v>
      </c>
      <c r="L154" s="41" t="s">
        <v>1517</v>
      </c>
    </row>
    <row r="155" spans="1:12" x14ac:dyDescent="0.3">
      <c r="A155" s="9">
        <f t="shared" si="31"/>
        <v>45442</v>
      </c>
      <c r="B155" s="25">
        <f t="shared" si="23"/>
        <v>1</v>
      </c>
      <c r="C155" s="25">
        <f t="shared" si="24"/>
        <v>1</v>
      </c>
      <c r="D155" s="25">
        <f t="shared" si="25"/>
        <v>0</v>
      </c>
      <c r="E155" s="25">
        <f t="shared" si="26"/>
        <v>1</v>
      </c>
      <c r="F155" s="25">
        <f t="shared" si="27"/>
        <v>0</v>
      </c>
      <c r="G155" s="25" t="str">
        <f t="shared" si="28"/>
        <v/>
      </c>
      <c r="H155" s="25">
        <f t="shared" si="29"/>
        <v>1</v>
      </c>
      <c r="I155" s="25" t="str">
        <f t="shared" si="30"/>
        <v/>
      </c>
      <c r="J155" t="s">
        <v>1518</v>
      </c>
      <c r="K155"/>
      <c r="L155"/>
    </row>
    <row r="156" spans="1:12" x14ac:dyDescent="0.3">
      <c r="A156" s="9">
        <f t="shared" si="31"/>
        <v>45443</v>
      </c>
      <c r="B156" s="25">
        <f t="shared" si="23"/>
        <v>1</v>
      </c>
      <c r="C156" s="25">
        <f t="shared" si="24"/>
        <v>1</v>
      </c>
      <c r="D156" s="25">
        <f t="shared" si="25"/>
        <v>0</v>
      </c>
      <c r="E156" s="25">
        <f t="shared" si="26"/>
        <v>1</v>
      </c>
      <c r="F156" s="25">
        <f t="shared" si="27"/>
        <v>0</v>
      </c>
      <c r="G156" s="25" t="str">
        <f t="shared" si="28"/>
        <v/>
      </c>
      <c r="H156" s="25">
        <f t="shared" si="29"/>
        <v>1</v>
      </c>
      <c r="I156" s="25" t="str">
        <f t="shared" si="30"/>
        <v/>
      </c>
      <c r="J156" t="s">
        <v>1519</v>
      </c>
      <c r="K156"/>
      <c r="L156"/>
    </row>
    <row r="157" spans="1:12" x14ac:dyDescent="0.3">
      <c r="A157" s="9">
        <f t="shared" si="31"/>
        <v>45444</v>
      </c>
      <c r="B157" s="25">
        <f t="shared" si="23"/>
        <v>1</v>
      </c>
      <c r="C157" s="25">
        <f t="shared" si="24"/>
        <v>1</v>
      </c>
      <c r="D157" s="25">
        <f t="shared" si="25"/>
        <v>0</v>
      </c>
      <c r="E157" s="25">
        <f t="shared" si="26"/>
        <v>1</v>
      </c>
      <c r="F157" s="25">
        <f t="shared" si="27"/>
        <v>0</v>
      </c>
      <c r="G157" s="25" t="str">
        <f t="shared" si="28"/>
        <v/>
      </c>
      <c r="H157" s="25">
        <f t="shared" si="29"/>
        <v>1</v>
      </c>
      <c r="I157" s="25" t="str">
        <f t="shared" si="30"/>
        <v/>
      </c>
      <c r="J157" t="s">
        <v>1445</v>
      </c>
      <c r="K157"/>
      <c r="L157"/>
    </row>
    <row r="158" spans="1:12" x14ac:dyDescent="0.3">
      <c r="A158" s="9">
        <f t="shared" si="31"/>
        <v>45445</v>
      </c>
      <c r="B158" s="25">
        <f t="shared" si="23"/>
        <v>0</v>
      </c>
      <c r="C158" s="25" t="str">
        <f t="shared" si="24"/>
        <v/>
      </c>
      <c r="D158" s="25">
        <f t="shared" si="25"/>
        <v>0</v>
      </c>
      <c r="E158" s="25">
        <f t="shared" si="26"/>
        <v>0</v>
      </c>
      <c r="F158" s="25">
        <f t="shared" si="27"/>
        <v>0</v>
      </c>
      <c r="G158" s="25" t="str">
        <f t="shared" si="28"/>
        <v/>
      </c>
      <c r="H158" s="25" t="str">
        <f t="shared" si="29"/>
        <v/>
      </c>
      <c r="I158" s="25" t="str">
        <f t="shared" si="30"/>
        <v/>
      </c>
      <c r="K158"/>
      <c r="L158"/>
    </row>
    <row r="159" spans="1:12" x14ac:dyDescent="0.3">
      <c r="A159" s="9">
        <f>+A158+1</f>
        <v>45446</v>
      </c>
      <c r="B159" s="25">
        <f t="shared" si="23"/>
        <v>0</v>
      </c>
      <c r="C159" s="25" t="str">
        <f t="shared" si="24"/>
        <v/>
      </c>
      <c r="D159" s="25">
        <f t="shared" si="25"/>
        <v>0</v>
      </c>
      <c r="E159" s="25">
        <f t="shared" si="26"/>
        <v>0</v>
      </c>
      <c r="F159" s="25">
        <f t="shared" si="27"/>
        <v>0</v>
      </c>
      <c r="G159" s="25" t="str">
        <f t="shared" si="28"/>
        <v/>
      </c>
      <c r="H159" s="25" t="str">
        <f t="shared" si="29"/>
        <v/>
      </c>
      <c r="I159" s="25" t="str">
        <f t="shared" si="30"/>
        <v/>
      </c>
      <c r="K159"/>
      <c r="L159"/>
    </row>
    <row r="160" spans="1:12" x14ac:dyDescent="0.3">
      <c r="A160" s="9">
        <f>+A159+1</f>
        <v>45447</v>
      </c>
      <c r="B160" s="25">
        <f t="shared" si="23"/>
        <v>2</v>
      </c>
      <c r="C160" s="25">
        <f t="shared" si="24"/>
        <v>1</v>
      </c>
      <c r="D160" s="25">
        <f t="shared" si="25"/>
        <v>0</v>
      </c>
      <c r="E160" s="25">
        <f t="shared" si="26"/>
        <v>2</v>
      </c>
      <c r="F160" s="25">
        <f t="shared" si="27"/>
        <v>0</v>
      </c>
      <c r="G160" s="25" t="str">
        <f t="shared" si="28"/>
        <v/>
      </c>
      <c r="H160" s="25">
        <f t="shared" si="29"/>
        <v>1</v>
      </c>
      <c r="I160" s="25" t="str">
        <f t="shared" si="30"/>
        <v/>
      </c>
      <c r="J160" t="s">
        <v>1520</v>
      </c>
      <c r="K160" t="s">
        <v>1521</v>
      </c>
      <c r="L160"/>
    </row>
    <row r="161" spans="1:12" x14ac:dyDescent="0.3">
      <c r="A161" s="9">
        <f t="shared" ref="A161:A224" si="32">+A160+1</f>
        <v>45448</v>
      </c>
      <c r="B161" s="25">
        <f t="shared" si="23"/>
        <v>2</v>
      </c>
      <c r="C161" s="25">
        <f t="shared" si="24"/>
        <v>1</v>
      </c>
      <c r="D161" s="25">
        <f t="shared" si="25"/>
        <v>0</v>
      </c>
      <c r="E161" s="25">
        <f t="shared" si="26"/>
        <v>2</v>
      </c>
      <c r="F161" s="25">
        <f t="shared" si="27"/>
        <v>0</v>
      </c>
      <c r="G161" s="25" t="str">
        <f t="shared" si="28"/>
        <v/>
      </c>
      <c r="H161" s="25">
        <f t="shared" si="29"/>
        <v>1</v>
      </c>
      <c r="I161" s="25" t="str">
        <f t="shared" si="30"/>
        <v/>
      </c>
      <c r="J161" t="s">
        <v>1522</v>
      </c>
      <c r="K161" t="s">
        <v>1523</v>
      </c>
      <c r="L161"/>
    </row>
    <row r="162" spans="1:12" x14ac:dyDescent="0.3">
      <c r="A162" s="9">
        <f t="shared" si="32"/>
        <v>45449</v>
      </c>
      <c r="B162" s="25">
        <f t="shared" si="23"/>
        <v>1</v>
      </c>
      <c r="C162" s="25">
        <f t="shared" si="24"/>
        <v>1</v>
      </c>
      <c r="D162" s="25">
        <f t="shared" si="25"/>
        <v>0</v>
      </c>
      <c r="E162" s="25">
        <f t="shared" si="26"/>
        <v>1</v>
      </c>
      <c r="F162" s="25">
        <f t="shared" si="27"/>
        <v>0</v>
      </c>
      <c r="G162" s="25" t="str">
        <f t="shared" si="28"/>
        <v/>
      </c>
      <c r="H162" s="25">
        <f t="shared" si="29"/>
        <v>1</v>
      </c>
      <c r="I162" s="25" t="str">
        <f t="shared" si="30"/>
        <v/>
      </c>
      <c r="J162" t="s">
        <v>1524</v>
      </c>
      <c r="K162"/>
      <c r="L162"/>
    </row>
    <row r="163" spans="1:12" x14ac:dyDescent="0.3">
      <c r="A163" s="9">
        <f t="shared" si="32"/>
        <v>45450</v>
      </c>
      <c r="B163" s="25">
        <f t="shared" si="23"/>
        <v>1</v>
      </c>
      <c r="C163" s="25">
        <f t="shared" si="24"/>
        <v>1</v>
      </c>
      <c r="D163" s="25">
        <f t="shared" si="25"/>
        <v>0</v>
      </c>
      <c r="E163" s="25">
        <f t="shared" si="26"/>
        <v>1</v>
      </c>
      <c r="F163" s="25">
        <f t="shared" si="27"/>
        <v>0</v>
      </c>
      <c r="G163" s="25" t="str">
        <f t="shared" si="28"/>
        <v/>
      </c>
      <c r="H163" s="25">
        <f t="shared" si="29"/>
        <v>1</v>
      </c>
      <c r="I163" s="25" t="str">
        <f t="shared" si="30"/>
        <v/>
      </c>
      <c r="J163" t="s">
        <v>1847</v>
      </c>
      <c r="K163"/>
      <c r="L163"/>
    </row>
    <row r="164" spans="1:12" x14ac:dyDescent="0.3">
      <c r="A164" s="9">
        <f t="shared" si="32"/>
        <v>45451</v>
      </c>
      <c r="B164" s="25">
        <f t="shared" si="23"/>
        <v>3</v>
      </c>
      <c r="C164" s="25">
        <f t="shared" si="24"/>
        <v>1</v>
      </c>
      <c r="D164" s="25">
        <f t="shared" si="25"/>
        <v>0</v>
      </c>
      <c r="E164" s="25">
        <f t="shared" si="26"/>
        <v>3</v>
      </c>
      <c r="F164" s="25">
        <f t="shared" si="27"/>
        <v>0</v>
      </c>
      <c r="G164" s="25" t="str">
        <f t="shared" si="28"/>
        <v/>
      </c>
      <c r="H164" s="25">
        <f t="shared" si="29"/>
        <v>1</v>
      </c>
      <c r="I164" s="25" t="str">
        <f t="shared" si="30"/>
        <v/>
      </c>
      <c r="J164" t="s">
        <v>1525</v>
      </c>
      <c r="K164" t="s">
        <v>1526</v>
      </c>
      <c r="L164" t="s">
        <v>1527</v>
      </c>
    </row>
    <row r="165" spans="1:12" x14ac:dyDescent="0.3">
      <c r="A165" s="9">
        <f t="shared" si="32"/>
        <v>45452</v>
      </c>
      <c r="B165" s="25">
        <f t="shared" si="23"/>
        <v>1</v>
      </c>
      <c r="C165" s="25">
        <f t="shared" si="24"/>
        <v>1</v>
      </c>
      <c r="D165" s="25">
        <f t="shared" si="25"/>
        <v>0</v>
      </c>
      <c r="E165" s="25">
        <f t="shared" si="26"/>
        <v>1</v>
      </c>
      <c r="F165" s="25">
        <f t="shared" si="27"/>
        <v>0</v>
      </c>
      <c r="G165" s="25" t="str">
        <f t="shared" si="28"/>
        <v/>
      </c>
      <c r="H165" s="25">
        <f t="shared" si="29"/>
        <v>1</v>
      </c>
      <c r="I165" s="25" t="str">
        <f t="shared" si="30"/>
        <v/>
      </c>
      <c r="J165" t="s">
        <v>1528</v>
      </c>
      <c r="K165"/>
      <c r="L165"/>
    </row>
    <row r="166" spans="1:12" x14ac:dyDescent="0.3">
      <c r="A166" s="9">
        <f t="shared" si="32"/>
        <v>45453</v>
      </c>
      <c r="B166" s="25">
        <f t="shared" si="23"/>
        <v>2</v>
      </c>
      <c r="C166" s="25">
        <f t="shared" si="24"/>
        <v>1</v>
      </c>
      <c r="D166" s="25">
        <f t="shared" si="25"/>
        <v>0</v>
      </c>
      <c r="E166" s="25">
        <f t="shared" si="26"/>
        <v>2</v>
      </c>
      <c r="F166" s="25">
        <f t="shared" si="27"/>
        <v>0</v>
      </c>
      <c r="G166" s="25" t="str">
        <f t="shared" si="28"/>
        <v/>
      </c>
      <c r="H166" s="25">
        <f t="shared" si="29"/>
        <v>1</v>
      </c>
      <c r="I166" s="25" t="str">
        <f t="shared" si="30"/>
        <v/>
      </c>
      <c r="J166" t="s">
        <v>1529</v>
      </c>
      <c r="K166" t="s">
        <v>1530</v>
      </c>
      <c r="L166"/>
    </row>
    <row r="167" spans="1:12" x14ac:dyDescent="0.3">
      <c r="A167" s="9">
        <f t="shared" si="32"/>
        <v>45454</v>
      </c>
      <c r="B167" s="25">
        <f t="shared" si="23"/>
        <v>0</v>
      </c>
      <c r="C167" s="25" t="str">
        <f t="shared" si="24"/>
        <v/>
      </c>
      <c r="D167" s="25">
        <f t="shared" si="25"/>
        <v>0</v>
      </c>
      <c r="E167" s="25">
        <f t="shared" si="26"/>
        <v>0</v>
      </c>
      <c r="F167" s="25">
        <f t="shared" si="27"/>
        <v>0</v>
      </c>
      <c r="G167" s="25" t="str">
        <f t="shared" si="28"/>
        <v/>
      </c>
      <c r="H167" s="25" t="str">
        <f t="shared" si="29"/>
        <v/>
      </c>
      <c r="I167" s="25" t="str">
        <f t="shared" si="30"/>
        <v/>
      </c>
      <c r="K167"/>
      <c r="L167"/>
    </row>
    <row r="168" spans="1:12" x14ac:dyDescent="0.3">
      <c r="A168" s="9">
        <f t="shared" si="32"/>
        <v>45455</v>
      </c>
      <c r="B168" s="25">
        <f t="shared" si="23"/>
        <v>1</v>
      </c>
      <c r="C168" s="25">
        <f t="shared" si="24"/>
        <v>1</v>
      </c>
      <c r="D168" s="25">
        <f t="shared" si="25"/>
        <v>0</v>
      </c>
      <c r="E168" s="25">
        <f t="shared" si="26"/>
        <v>1</v>
      </c>
      <c r="F168" s="25">
        <f t="shared" si="27"/>
        <v>0</v>
      </c>
      <c r="G168" s="25" t="str">
        <f t="shared" si="28"/>
        <v/>
      </c>
      <c r="H168" s="25">
        <f t="shared" si="29"/>
        <v>1</v>
      </c>
      <c r="I168" s="25" t="str">
        <f t="shared" si="30"/>
        <v/>
      </c>
      <c r="J168" t="s">
        <v>1531</v>
      </c>
      <c r="K168"/>
      <c r="L168"/>
    </row>
    <row r="169" spans="1:12" x14ac:dyDescent="0.3">
      <c r="A169" s="9">
        <f t="shared" si="32"/>
        <v>45456</v>
      </c>
      <c r="B169" s="25">
        <f t="shared" si="23"/>
        <v>2</v>
      </c>
      <c r="C169" s="25">
        <f t="shared" si="24"/>
        <v>1</v>
      </c>
      <c r="D169" s="25">
        <f t="shared" si="25"/>
        <v>0</v>
      </c>
      <c r="E169" s="25">
        <f t="shared" si="26"/>
        <v>2</v>
      </c>
      <c r="F169" s="25">
        <f t="shared" si="27"/>
        <v>0</v>
      </c>
      <c r="G169" s="25" t="str">
        <f t="shared" si="28"/>
        <v/>
      </c>
      <c r="H169" s="25">
        <f t="shared" si="29"/>
        <v>1</v>
      </c>
      <c r="I169" s="25" t="str">
        <f t="shared" si="30"/>
        <v/>
      </c>
      <c r="J169" t="s">
        <v>1532</v>
      </c>
      <c r="K169" t="s">
        <v>1533</v>
      </c>
      <c r="L169"/>
    </row>
    <row r="170" spans="1:12" x14ac:dyDescent="0.3">
      <c r="A170" s="9">
        <f t="shared" si="32"/>
        <v>45457</v>
      </c>
      <c r="B170" s="25">
        <f t="shared" si="23"/>
        <v>2</v>
      </c>
      <c r="C170" s="25">
        <f t="shared" si="24"/>
        <v>1</v>
      </c>
      <c r="D170" s="25">
        <f t="shared" si="25"/>
        <v>1</v>
      </c>
      <c r="E170" s="25">
        <f t="shared" si="26"/>
        <v>1</v>
      </c>
      <c r="F170" s="25">
        <f t="shared" si="27"/>
        <v>0</v>
      </c>
      <c r="G170" s="25">
        <f t="shared" si="28"/>
        <v>1</v>
      </c>
      <c r="H170" s="25">
        <f t="shared" si="29"/>
        <v>1</v>
      </c>
      <c r="I170" s="25" t="str">
        <f t="shared" si="30"/>
        <v/>
      </c>
      <c r="J170" t="s">
        <v>1534</v>
      </c>
      <c r="K170" s="41" t="s">
        <v>1851</v>
      </c>
      <c r="L170"/>
    </row>
    <row r="171" spans="1:12" x14ac:dyDescent="0.3">
      <c r="A171" s="9">
        <f t="shared" si="32"/>
        <v>45458</v>
      </c>
      <c r="B171" s="25">
        <f t="shared" si="23"/>
        <v>1</v>
      </c>
      <c r="C171" s="25">
        <f t="shared" si="24"/>
        <v>1</v>
      </c>
      <c r="D171" s="25">
        <f t="shared" si="25"/>
        <v>0</v>
      </c>
      <c r="E171" s="25">
        <f t="shared" si="26"/>
        <v>1</v>
      </c>
      <c r="F171" s="25">
        <f t="shared" si="27"/>
        <v>0</v>
      </c>
      <c r="G171" s="25" t="str">
        <f t="shared" si="28"/>
        <v/>
      </c>
      <c r="H171" s="25">
        <f t="shared" si="29"/>
        <v>1</v>
      </c>
      <c r="I171" s="25" t="str">
        <f t="shared" si="30"/>
        <v/>
      </c>
      <c r="J171" t="s">
        <v>1535</v>
      </c>
      <c r="K171"/>
      <c r="L171"/>
    </row>
    <row r="172" spans="1:12" x14ac:dyDescent="0.3">
      <c r="A172" s="9">
        <f t="shared" si="32"/>
        <v>45459</v>
      </c>
      <c r="B172" s="25">
        <f t="shared" si="23"/>
        <v>0</v>
      </c>
      <c r="C172" s="25" t="str">
        <f t="shared" si="24"/>
        <v/>
      </c>
      <c r="D172" s="25">
        <f t="shared" si="25"/>
        <v>0</v>
      </c>
      <c r="E172" s="25">
        <f t="shared" si="26"/>
        <v>0</v>
      </c>
      <c r="F172" s="25">
        <f t="shared" si="27"/>
        <v>0</v>
      </c>
      <c r="G172" s="25" t="str">
        <f t="shared" si="28"/>
        <v/>
      </c>
      <c r="H172" s="25" t="str">
        <f t="shared" si="29"/>
        <v/>
      </c>
      <c r="I172" s="25" t="str">
        <f t="shared" si="30"/>
        <v/>
      </c>
      <c r="K172"/>
      <c r="L172"/>
    </row>
    <row r="173" spans="1:12" x14ac:dyDescent="0.3">
      <c r="A173" s="9">
        <f t="shared" si="32"/>
        <v>45460</v>
      </c>
      <c r="B173" s="25">
        <f t="shared" si="23"/>
        <v>0</v>
      </c>
      <c r="C173" s="25" t="str">
        <f t="shared" si="24"/>
        <v/>
      </c>
      <c r="D173" s="25">
        <f t="shared" si="25"/>
        <v>0</v>
      </c>
      <c r="E173" s="25">
        <f t="shared" si="26"/>
        <v>0</v>
      </c>
      <c r="F173" s="25">
        <f t="shared" si="27"/>
        <v>0</v>
      </c>
      <c r="G173" s="25" t="str">
        <f t="shared" si="28"/>
        <v/>
      </c>
      <c r="H173" s="25" t="str">
        <f t="shared" si="29"/>
        <v/>
      </c>
      <c r="I173" s="25" t="str">
        <f t="shared" si="30"/>
        <v/>
      </c>
      <c r="K173"/>
      <c r="L173"/>
    </row>
    <row r="174" spans="1:12" x14ac:dyDescent="0.3">
      <c r="A174" s="9">
        <f t="shared" si="32"/>
        <v>45461</v>
      </c>
      <c r="B174" s="25">
        <f t="shared" si="23"/>
        <v>0</v>
      </c>
      <c r="C174" s="25" t="str">
        <f t="shared" si="24"/>
        <v/>
      </c>
      <c r="D174" s="25">
        <f t="shared" si="25"/>
        <v>0</v>
      </c>
      <c r="E174" s="25">
        <f t="shared" si="26"/>
        <v>0</v>
      </c>
      <c r="F174" s="25">
        <f t="shared" si="27"/>
        <v>0</v>
      </c>
      <c r="G174" s="25" t="str">
        <f t="shared" si="28"/>
        <v/>
      </c>
      <c r="H174" s="25" t="str">
        <f t="shared" si="29"/>
        <v/>
      </c>
      <c r="I174" s="25" t="str">
        <f t="shared" si="30"/>
        <v/>
      </c>
      <c r="K174"/>
      <c r="L174"/>
    </row>
    <row r="175" spans="1:12" x14ac:dyDescent="0.3">
      <c r="A175" s="9">
        <f t="shared" si="32"/>
        <v>45462</v>
      </c>
      <c r="B175" s="25">
        <f t="shared" si="23"/>
        <v>1</v>
      </c>
      <c r="C175" s="25">
        <f t="shared" si="24"/>
        <v>1</v>
      </c>
      <c r="D175" s="25">
        <f t="shared" si="25"/>
        <v>0</v>
      </c>
      <c r="E175" s="25">
        <f t="shared" si="26"/>
        <v>1</v>
      </c>
      <c r="F175" s="25">
        <f t="shared" si="27"/>
        <v>0</v>
      </c>
      <c r="G175" s="25" t="str">
        <f t="shared" si="28"/>
        <v/>
      </c>
      <c r="H175" s="25">
        <f t="shared" si="29"/>
        <v>1</v>
      </c>
      <c r="I175" s="25" t="str">
        <f t="shared" si="30"/>
        <v/>
      </c>
      <c r="J175" t="s">
        <v>1416</v>
      </c>
      <c r="K175"/>
      <c r="L175"/>
    </row>
    <row r="176" spans="1:12" x14ac:dyDescent="0.3">
      <c r="A176" s="9">
        <f t="shared" si="32"/>
        <v>45463</v>
      </c>
      <c r="B176" s="25">
        <f t="shared" si="23"/>
        <v>1</v>
      </c>
      <c r="C176" s="25">
        <f t="shared" si="24"/>
        <v>1</v>
      </c>
      <c r="D176" s="25">
        <f t="shared" si="25"/>
        <v>0</v>
      </c>
      <c r="E176" s="25">
        <f t="shared" si="26"/>
        <v>1</v>
      </c>
      <c r="F176" s="25">
        <f t="shared" si="27"/>
        <v>0</v>
      </c>
      <c r="G176" s="25" t="str">
        <f t="shared" si="28"/>
        <v/>
      </c>
      <c r="H176" s="25">
        <f t="shared" si="29"/>
        <v>1</v>
      </c>
      <c r="I176" s="25" t="str">
        <f t="shared" si="30"/>
        <v/>
      </c>
      <c r="J176" t="s">
        <v>1536</v>
      </c>
      <c r="K176"/>
      <c r="L176"/>
    </row>
    <row r="177" spans="1:13" x14ac:dyDescent="0.3">
      <c r="A177" s="9">
        <f t="shared" si="32"/>
        <v>45464</v>
      </c>
      <c r="B177" s="25">
        <f t="shared" si="23"/>
        <v>2</v>
      </c>
      <c r="C177" s="25">
        <f t="shared" si="24"/>
        <v>1</v>
      </c>
      <c r="D177" s="25">
        <f t="shared" si="25"/>
        <v>1</v>
      </c>
      <c r="E177" s="25">
        <f t="shared" si="26"/>
        <v>1</v>
      </c>
      <c r="F177" s="25">
        <f t="shared" si="27"/>
        <v>0</v>
      </c>
      <c r="G177" s="25">
        <f t="shared" si="28"/>
        <v>1</v>
      </c>
      <c r="H177" s="25">
        <f t="shared" si="29"/>
        <v>1</v>
      </c>
      <c r="I177" s="25" t="str">
        <f t="shared" si="30"/>
        <v/>
      </c>
      <c r="J177" s="41" t="s">
        <v>1537</v>
      </c>
      <c r="K177" t="s">
        <v>1854</v>
      </c>
      <c r="L177"/>
    </row>
    <row r="178" spans="1:13" x14ac:dyDescent="0.3">
      <c r="A178" s="9">
        <f t="shared" si="32"/>
        <v>45465</v>
      </c>
      <c r="B178" s="25">
        <f t="shared" si="23"/>
        <v>1</v>
      </c>
      <c r="C178" s="25">
        <f t="shared" si="24"/>
        <v>1</v>
      </c>
      <c r="D178" s="25">
        <f t="shared" si="25"/>
        <v>1</v>
      </c>
      <c r="E178" s="25">
        <f t="shared" si="26"/>
        <v>0</v>
      </c>
      <c r="F178" s="25">
        <f t="shared" si="27"/>
        <v>0</v>
      </c>
      <c r="G178" s="25">
        <f t="shared" si="28"/>
        <v>1</v>
      </c>
      <c r="H178" s="25" t="str">
        <f t="shared" si="29"/>
        <v/>
      </c>
      <c r="I178" s="25" t="str">
        <f t="shared" si="30"/>
        <v/>
      </c>
      <c r="J178" s="41" t="s">
        <v>1538</v>
      </c>
      <c r="K178"/>
      <c r="L178"/>
    </row>
    <row r="179" spans="1:13" x14ac:dyDescent="0.3">
      <c r="A179" s="9">
        <f t="shared" si="32"/>
        <v>45466</v>
      </c>
      <c r="B179" s="25">
        <f t="shared" si="23"/>
        <v>1</v>
      </c>
      <c r="C179" s="25">
        <f t="shared" si="24"/>
        <v>1</v>
      </c>
      <c r="D179" s="25">
        <f t="shared" si="25"/>
        <v>0</v>
      </c>
      <c r="E179" s="25">
        <f t="shared" si="26"/>
        <v>0</v>
      </c>
      <c r="F179" s="25">
        <f t="shared" si="27"/>
        <v>1</v>
      </c>
      <c r="G179" s="25" t="str">
        <f t="shared" si="28"/>
        <v/>
      </c>
      <c r="H179" s="25" t="str">
        <f t="shared" si="29"/>
        <v/>
      </c>
      <c r="I179" s="25">
        <f t="shared" si="30"/>
        <v>1</v>
      </c>
      <c r="J179" s="43" t="s">
        <v>1539</v>
      </c>
      <c r="K179"/>
      <c r="L179"/>
    </row>
    <row r="180" spans="1:13" x14ac:dyDescent="0.3">
      <c r="A180" s="9">
        <f t="shared" si="32"/>
        <v>45467</v>
      </c>
      <c r="B180" s="25">
        <f t="shared" si="23"/>
        <v>0</v>
      </c>
      <c r="C180" s="25" t="str">
        <f t="shared" si="24"/>
        <v/>
      </c>
      <c r="D180" s="25">
        <f t="shared" si="25"/>
        <v>0</v>
      </c>
      <c r="E180" s="25">
        <f t="shared" si="26"/>
        <v>0</v>
      </c>
      <c r="F180" s="25">
        <f t="shared" si="27"/>
        <v>0</v>
      </c>
      <c r="G180" s="25" t="str">
        <f t="shared" si="28"/>
        <v/>
      </c>
      <c r="H180" s="25" t="str">
        <f t="shared" si="29"/>
        <v/>
      </c>
      <c r="I180" s="25" t="str">
        <f t="shared" si="30"/>
        <v/>
      </c>
      <c r="K180"/>
      <c r="L180"/>
    </row>
    <row r="181" spans="1:13" x14ac:dyDescent="0.3">
      <c r="A181" s="9">
        <f t="shared" si="32"/>
        <v>45468</v>
      </c>
      <c r="B181" s="25">
        <f t="shared" si="23"/>
        <v>1</v>
      </c>
      <c r="C181" s="25">
        <f t="shared" si="24"/>
        <v>1</v>
      </c>
      <c r="D181" s="25">
        <f t="shared" si="25"/>
        <v>0</v>
      </c>
      <c r="E181" s="25">
        <f t="shared" si="26"/>
        <v>1</v>
      </c>
      <c r="F181" s="25">
        <f t="shared" si="27"/>
        <v>0</v>
      </c>
      <c r="G181" s="25" t="str">
        <f t="shared" si="28"/>
        <v/>
      </c>
      <c r="H181" s="25">
        <f t="shared" si="29"/>
        <v>1</v>
      </c>
      <c r="I181" s="25" t="str">
        <f t="shared" si="30"/>
        <v/>
      </c>
      <c r="J181" t="s">
        <v>1540</v>
      </c>
      <c r="K181"/>
      <c r="L181"/>
    </row>
    <row r="182" spans="1:13" x14ac:dyDescent="0.3">
      <c r="A182" s="9">
        <f t="shared" si="32"/>
        <v>45469</v>
      </c>
      <c r="B182" s="25">
        <f>COUNTA(J182:O182)</f>
        <v>1</v>
      </c>
      <c r="C182" s="25">
        <f t="shared" si="24"/>
        <v>1</v>
      </c>
      <c r="D182" s="25">
        <f t="shared" si="25"/>
        <v>1</v>
      </c>
      <c r="E182" s="25">
        <f t="shared" si="26"/>
        <v>0</v>
      </c>
      <c r="F182" s="25">
        <f t="shared" si="27"/>
        <v>0</v>
      </c>
      <c r="G182" s="25">
        <f t="shared" si="28"/>
        <v>1</v>
      </c>
      <c r="H182" s="25" t="str">
        <f t="shared" si="29"/>
        <v/>
      </c>
      <c r="I182" s="25" t="str">
        <f t="shared" si="30"/>
        <v/>
      </c>
      <c r="J182" s="41" t="s">
        <v>1541</v>
      </c>
      <c r="K182"/>
      <c r="L182"/>
    </row>
    <row r="183" spans="1:13" x14ac:dyDescent="0.3">
      <c r="A183" s="9">
        <f t="shared" si="32"/>
        <v>45470</v>
      </c>
      <c r="B183" s="25">
        <f t="shared" si="23"/>
        <v>1</v>
      </c>
      <c r="C183" s="25">
        <f t="shared" si="24"/>
        <v>1</v>
      </c>
      <c r="D183" s="25">
        <f t="shared" si="25"/>
        <v>0</v>
      </c>
      <c r="E183" s="25">
        <f t="shared" si="26"/>
        <v>1</v>
      </c>
      <c r="F183" s="25">
        <f t="shared" si="27"/>
        <v>0</v>
      </c>
      <c r="G183" s="25" t="str">
        <f t="shared" si="28"/>
        <v/>
      </c>
      <c r="H183" s="25">
        <f t="shared" si="29"/>
        <v>1</v>
      </c>
      <c r="I183" s="25" t="str">
        <f t="shared" si="30"/>
        <v/>
      </c>
      <c r="J183" t="s">
        <v>1542</v>
      </c>
      <c r="K183"/>
      <c r="L183"/>
    </row>
    <row r="184" spans="1:13" x14ac:dyDescent="0.3">
      <c r="A184" s="9">
        <f t="shared" si="32"/>
        <v>45471</v>
      </c>
      <c r="B184" s="25">
        <f t="shared" si="23"/>
        <v>2</v>
      </c>
      <c r="C184" s="25">
        <f t="shared" si="24"/>
        <v>1</v>
      </c>
      <c r="D184" s="25">
        <f t="shared" si="25"/>
        <v>1</v>
      </c>
      <c r="E184" s="25">
        <f t="shared" si="26"/>
        <v>1</v>
      </c>
      <c r="F184" s="25">
        <f t="shared" si="27"/>
        <v>0</v>
      </c>
      <c r="G184" s="25">
        <f t="shared" si="28"/>
        <v>1</v>
      </c>
      <c r="H184" s="25">
        <f t="shared" si="29"/>
        <v>1</v>
      </c>
      <c r="I184" s="25" t="str">
        <f t="shared" si="30"/>
        <v/>
      </c>
      <c r="J184" s="41" t="s">
        <v>1543</v>
      </c>
      <c r="K184" t="s">
        <v>1861</v>
      </c>
      <c r="L184"/>
    </row>
    <row r="185" spans="1:13" x14ac:dyDescent="0.3">
      <c r="A185" s="9">
        <f t="shared" si="32"/>
        <v>45472</v>
      </c>
      <c r="B185" s="25">
        <f t="shared" si="23"/>
        <v>0</v>
      </c>
      <c r="C185" s="25" t="str">
        <f t="shared" si="24"/>
        <v/>
      </c>
      <c r="D185" s="25">
        <f t="shared" si="25"/>
        <v>0</v>
      </c>
      <c r="E185" s="25">
        <f t="shared" si="26"/>
        <v>0</v>
      </c>
      <c r="F185" s="25">
        <f t="shared" si="27"/>
        <v>0</v>
      </c>
      <c r="G185" s="25" t="str">
        <f t="shared" si="28"/>
        <v/>
      </c>
      <c r="H185" s="25" t="str">
        <f t="shared" si="29"/>
        <v/>
      </c>
      <c r="I185" s="25" t="str">
        <f t="shared" si="30"/>
        <v/>
      </c>
      <c r="K185"/>
      <c r="L185"/>
    </row>
    <row r="186" spans="1:13" x14ac:dyDescent="0.3">
      <c r="A186" s="9">
        <f t="shared" si="32"/>
        <v>45473</v>
      </c>
      <c r="B186" s="25">
        <f t="shared" si="23"/>
        <v>0</v>
      </c>
      <c r="C186" s="25" t="str">
        <f t="shared" si="24"/>
        <v/>
      </c>
      <c r="D186" s="25">
        <f t="shared" si="25"/>
        <v>0</v>
      </c>
      <c r="E186" s="25">
        <f t="shared" si="26"/>
        <v>0</v>
      </c>
      <c r="F186" s="25">
        <f t="shared" si="27"/>
        <v>0</v>
      </c>
      <c r="G186" s="25" t="str">
        <f t="shared" si="28"/>
        <v/>
      </c>
      <c r="H186" s="25" t="str">
        <f t="shared" si="29"/>
        <v/>
      </c>
      <c r="I186" s="25" t="str">
        <f t="shared" si="30"/>
        <v/>
      </c>
      <c r="K186"/>
      <c r="L186"/>
    </row>
    <row r="187" spans="1:13" x14ac:dyDescent="0.3">
      <c r="A187" s="9">
        <f t="shared" si="32"/>
        <v>45474</v>
      </c>
      <c r="B187" s="25">
        <f t="shared" si="23"/>
        <v>0</v>
      </c>
      <c r="C187" s="25" t="str">
        <f t="shared" si="24"/>
        <v/>
      </c>
      <c r="D187" s="25">
        <f t="shared" si="25"/>
        <v>0</v>
      </c>
      <c r="E187" s="25">
        <f t="shared" si="26"/>
        <v>0</v>
      </c>
      <c r="F187" s="25">
        <f t="shared" si="27"/>
        <v>0</v>
      </c>
      <c r="G187" s="25" t="str">
        <f t="shared" si="28"/>
        <v/>
      </c>
      <c r="H187" s="25" t="str">
        <f t="shared" si="29"/>
        <v/>
      </c>
      <c r="I187" s="25" t="str">
        <f t="shared" si="30"/>
        <v/>
      </c>
      <c r="K187"/>
      <c r="L187"/>
    </row>
    <row r="188" spans="1:13" x14ac:dyDescent="0.3">
      <c r="A188" s="9">
        <f t="shared" si="32"/>
        <v>45475</v>
      </c>
      <c r="B188" s="25">
        <f t="shared" si="23"/>
        <v>3</v>
      </c>
      <c r="C188" s="25">
        <f t="shared" si="24"/>
        <v>1</v>
      </c>
      <c r="D188" s="25">
        <f t="shared" si="25"/>
        <v>2</v>
      </c>
      <c r="E188" s="25">
        <f t="shared" si="26"/>
        <v>1</v>
      </c>
      <c r="F188" s="25">
        <f t="shared" si="27"/>
        <v>0</v>
      </c>
      <c r="G188" s="25">
        <f t="shared" si="28"/>
        <v>1</v>
      </c>
      <c r="H188" s="25">
        <f t="shared" si="29"/>
        <v>1</v>
      </c>
      <c r="I188" s="25" t="str">
        <f t="shared" si="30"/>
        <v/>
      </c>
      <c r="J188" t="s">
        <v>1544</v>
      </c>
      <c r="K188" s="41" t="s">
        <v>1545</v>
      </c>
      <c r="L188" s="41" t="s">
        <v>1862</v>
      </c>
    </row>
    <row r="189" spans="1:13" x14ac:dyDescent="0.3">
      <c r="A189" s="9">
        <f t="shared" si="32"/>
        <v>45476</v>
      </c>
      <c r="B189" s="25">
        <f t="shared" si="23"/>
        <v>2</v>
      </c>
      <c r="C189" s="25">
        <f t="shared" si="24"/>
        <v>1</v>
      </c>
      <c r="D189" s="25">
        <f t="shared" si="25"/>
        <v>1</v>
      </c>
      <c r="E189" s="25">
        <f t="shared" si="26"/>
        <v>1</v>
      </c>
      <c r="F189" s="25">
        <f t="shared" si="27"/>
        <v>0</v>
      </c>
      <c r="G189" s="25">
        <f t="shared" si="28"/>
        <v>1</v>
      </c>
      <c r="H189" s="25">
        <f t="shared" si="29"/>
        <v>1</v>
      </c>
      <c r="I189" s="25" t="str">
        <f t="shared" si="30"/>
        <v/>
      </c>
      <c r="J189" t="s">
        <v>1546</v>
      </c>
      <c r="K189" s="41" t="s">
        <v>1863</v>
      </c>
      <c r="L189"/>
    </row>
    <row r="190" spans="1:13" x14ac:dyDescent="0.3">
      <c r="A190" s="9">
        <f t="shared" si="32"/>
        <v>45477</v>
      </c>
      <c r="B190" s="25">
        <f t="shared" si="23"/>
        <v>4</v>
      </c>
      <c r="C190" s="25">
        <f t="shared" si="24"/>
        <v>1</v>
      </c>
      <c r="D190" s="25">
        <f t="shared" si="25"/>
        <v>1</v>
      </c>
      <c r="E190" s="25">
        <f t="shared" si="26"/>
        <v>3</v>
      </c>
      <c r="F190" s="25">
        <f t="shared" si="27"/>
        <v>0</v>
      </c>
      <c r="G190" s="25">
        <f t="shared" si="28"/>
        <v>1</v>
      </c>
      <c r="H190" s="25">
        <f t="shared" si="29"/>
        <v>1</v>
      </c>
      <c r="I190" s="25" t="str">
        <f t="shared" si="30"/>
        <v/>
      </c>
      <c r="J190" t="s">
        <v>1547</v>
      </c>
      <c r="K190" t="s">
        <v>1548</v>
      </c>
      <c r="L190" t="s">
        <v>1549</v>
      </c>
      <c r="M190" s="41" t="s">
        <v>1864</v>
      </c>
    </row>
    <row r="191" spans="1:13" x14ac:dyDescent="0.3">
      <c r="A191" s="9">
        <f t="shared" si="32"/>
        <v>45478</v>
      </c>
      <c r="B191" s="25">
        <f>COUNTA(J191:O191)</f>
        <v>1</v>
      </c>
      <c r="C191" s="25">
        <f t="shared" si="24"/>
        <v>1</v>
      </c>
      <c r="D191" s="25">
        <f t="shared" si="25"/>
        <v>1</v>
      </c>
      <c r="E191" s="25">
        <f t="shared" si="26"/>
        <v>0</v>
      </c>
      <c r="F191" s="25">
        <f t="shared" si="27"/>
        <v>0</v>
      </c>
      <c r="G191" s="25">
        <f t="shared" si="28"/>
        <v>1</v>
      </c>
      <c r="H191" s="25" t="str">
        <f t="shared" si="29"/>
        <v/>
      </c>
      <c r="I191" s="25" t="str">
        <f t="shared" si="30"/>
        <v/>
      </c>
      <c r="J191" s="41" t="s">
        <v>1550</v>
      </c>
      <c r="K191"/>
      <c r="L191"/>
    </row>
    <row r="192" spans="1:13" x14ac:dyDescent="0.3">
      <c r="A192" s="9">
        <f t="shared" si="32"/>
        <v>45479</v>
      </c>
      <c r="B192" s="25">
        <f t="shared" si="23"/>
        <v>1</v>
      </c>
      <c r="C192" s="25">
        <f t="shared" si="24"/>
        <v>1</v>
      </c>
      <c r="D192" s="25">
        <f t="shared" si="25"/>
        <v>1</v>
      </c>
      <c r="E192" s="25">
        <f t="shared" si="26"/>
        <v>0</v>
      </c>
      <c r="F192" s="25">
        <f t="shared" si="27"/>
        <v>0</v>
      </c>
      <c r="G192" s="25">
        <f t="shared" si="28"/>
        <v>1</v>
      </c>
      <c r="H192" s="25" t="str">
        <f t="shared" si="29"/>
        <v/>
      </c>
      <c r="I192" s="25" t="str">
        <f t="shared" si="30"/>
        <v/>
      </c>
      <c r="J192" s="41" t="s">
        <v>1551</v>
      </c>
      <c r="K192"/>
      <c r="L192"/>
    </row>
    <row r="193" spans="1:14" x14ac:dyDescent="0.3">
      <c r="A193" s="9">
        <f t="shared" si="32"/>
        <v>45480</v>
      </c>
      <c r="B193" s="25">
        <f t="shared" si="23"/>
        <v>2</v>
      </c>
      <c r="C193" s="25">
        <f t="shared" si="24"/>
        <v>1</v>
      </c>
      <c r="D193" s="25">
        <f t="shared" si="25"/>
        <v>1</v>
      </c>
      <c r="E193" s="25">
        <f t="shared" si="26"/>
        <v>1</v>
      </c>
      <c r="F193" s="25">
        <f t="shared" si="27"/>
        <v>0</v>
      </c>
      <c r="G193" s="25">
        <f t="shared" si="28"/>
        <v>1</v>
      </c>
      <c r="H193" s="25">
        <f t="shared" si="29"/>
        <v>1</v>
      </c>
      <c r="I193" s="25" t="str">
        <f t="shared" si="30"/>
        <v/>
      </c>
      <c r="J193" t="s">
        <v>1552</v>
      </c>
      <c r="K193" s="41" t="s">
        <v>1553</v>
      </c>
      <c r="L193"/>
    </row>
    <row r="194" spans="1:14" x14ac:dyDescent="0.3">
      <c r="A194" s="9">
        <f t="shared" si="32"/>
        <v>45481</v>
      </c>
      <c r="B194" s="25">
        <f t="shared" si="23"/>
        <v>3</v>
      </c>
      <c r="C194" s="25">
        <f t="shared" si="24"/>
        <v>1</v>
      </c>
      <c r="D194" s="25">
        <f t="shared" si="25"/>
        <v>1</v>
      </c>
      <c r="E194" s="25">
        <f t="shared" si="26"/>
        <v>2</v>
      </c>
      <c r="F194" s="25">
        <f t="shared" si="27"/>
        <v>0</v>
      </c>
      <c r="G194" s="25">
        <f t="shared" si="28"/>
        <v>1</v>
      </c>
      <c r="H194" s="25">
        <f t="shared" si="29"/>
        <v>1</v>
      </c>
      <c r="I194" s="25" t="str">
        <f t="shared" si="30"/>
        <v/>
      </c>
      <c r="J194" t="s">
        <v>1554</v>
      </c>
      <c r="K194" t="s">
        <v>1555</v>
      </c>
      <c r="L194" s="41" t="s">
        <v>1556</v>
      </c>
    </row>
    <row r="195" spans="1:14" x14ac:dyDescent="0.3">
      <c r="A195" s="9">
        <f t="shared" si="32"/>
        <v>45482</v>
      </c>
      <c r="B195" s="25">
        <f t="shared" si="23"/>
        <v>5</v>
      </c>
      <c r="C195" s="25">
        <f t="shared" si="24"/>
        <v>1</v>
      </c>
      <c r="D195" s="25">
        <f t="shared" si="25"/>
        <v>1</v>
      </c>
      <c r="E195" s="25">
        <f t="shared" si="26"/>
        <v>4</v>
      </c>
      <c r="F195" s="25">
        <f t="shared" si="27"/>
        <v>0</v>
      </c>
      <c r="G195" s="25">
        <f t="shared" si="28"/>
        <v>1</v>
      </c>
      <c r="H195" s="25">
        <f t="shared" si="29"/>
        <v>1</v>
      </c>
      <c r="I195" s="25" t="str">
        <f t="shared" si="30"/>
        <v/>
      </c>
      <c r="J195" t="s">
        <v>1557</v>
      </c>
      <c r="K195" t="s">
        <v>1558</v>
      </c>
      <c r="L195" t="s">
        <v>1559</v>
      </c>
      <c r="M195" t="s">
        <v>1560</v>
      </c>
      <c r="N195" s="41" t="s">
        <v>1561</v>
      </c>
    </row>
    <row r="196" spans="1:14" x14ac:dyDescent="0.3">
      <c r="A196" s="9">
        <f t="shared" si="32"/>
        <v>45483</v>
      </c>
      <c r="B196" s="25">
        <f t="shared" si="23"/>
        <v>3</v>
      </c>
      <c r="C196" s="25">
        <f t="shared" si="24"/>
        <v>1</v>
      </c>
      <c r="D196" s="25">
        <f t="shared" si="25"/>
        <v>1</v>
      </c>
      <c r="E196" s="25">
        <f t="shared" si="26"/>
        <v>2</v>
      </c>
      <c r="F196" s="25">
        <f t="shared" si="27"/>
        <v>0</v>
      </c>
      <c r="G196" s="25">
        <f t="shared" si="28"/>
        <v>1</v>
      </c>
      <c r="H196" s="25">
        <f t="shared" si="29"/>
        <v>1</v>
      </c>
      <c r="I196" s="25" t="str">
        <f t="shared" si="30"/>
        <v/>
      </c>
      <c r="J196" t="s">
        <v>1562</v>
      </c>
      <c r="K196" t="s">
        <v>1563</v>
      </c>
      <c r="L196" s="41" t="s">
        <v>1564</v>
      </c>
    </row>
    <row r="197" spans="1:14" x14ac:dyDescent="0.3">
      <c r="A197" s="9">
        <f t="shared" si="32"/>
        <v>45484</v>
      </c>
      <c r="B197" s="25">
        <f t="shared" si="23"/>
        <v>3</v>
      </c>
      <c r="C197" s="25">
        <f t="shared" si="24"/>
        <v>1</v>
      </c>
      <c r="D197" s="25">
        <f t="shared" si="25"/>
        <v>1</v>
      </c>
      <c r="E197" s="25">
        <f t="shared" si="26"/>
        <v>2</v>
      </c>
      <c r="F197" s="25">
        <f t="shared" si="27"/>
        <v>0</v>
      </c>
      <c r="G197" s="25">
        <f t="shared" si="28"/>
        <v>1</v>
      </c>
      <c r="H197" s="25">
        <f t="shared" si="29"/>
        <v>1</v>
      </c>
      <c r="I197" s="25" t="str">
        <f t="shared" si="30"/>
        <v/>
      </c>
      <c r="J197" t="s">
        <v>1565</v>
      </c>
      <c r="K197" t="s">
        <v>1566</v>
      </c>
      <c r="L197" s="41" t="s">
        <v>1567</v>
      </c>
    </row>
    <row r="198" spans="1:14" x14ac:dyDescent="0.3">
      <c r="A198" s="9">
        <f t="shared" si="32"/>
        <v>45485</v>
      </c>
      <c r="B198" s="25">
        <f t="shared" ref="B198:B261" si="33">COUNTA(J198:O198)</f>
        <v>2</v>
      </c>
      <c r="C198" s="25">
        <f t="shared" ref="C198:C261" si="34">IF(B198&lt;&gt;0,1,"")</f>
        <v>1</v>
      </c>
      <c r="D198" s="25">
        <f t="shared" ref="D198:D261" si="35">IF(MID(J198,8,1)="M",1,0)+IF(MID(K198,8,1)="M",1,0)+IF(MID(L198,8,1)="M",1,0)+IF(MID(M198,8,1)="M",1,0)+IF(MID(N198,8,1)="M",1,0)</f>
        <v>1</v>
      </c>
      <c r="E198" s="25">
        <f t="shared" ref="E198:E261" si="36">IF(MID(J198,8,1)="H",1,0)+IF(MID(K198,8,1)="H",1,0)+IF(MID(L198,8,1)="H",1,0)+IF(MID(M198,8,1)="H",1,0)+IF(MID(N198,8,1)="H",1,0)</f>
        <v>1</v>
      </c>
      <c r="F198" s="25">
        <f t="shared" ref="F198:F261" si="37">IF(MID(J198,8,1)="A",1,0)+IF(MID(K198,8,1)="A",1,0)+IF(MID(L198,8,1)="A",1,0)+IF(MID(M198,8,1)="A",1,0)+IF(MID(N198,8,1)="A",1,0)</f>
        <v>0</v>
      </c>
      <c r="G198" s="25">
        <f t="shared" ref="G198:G261" si="38">IF(D198&lt;&gt;0,1,"")</f>
        <v>1</v>
      </c>
      <c r="H198" s="25">
        <f t="shared" ref="H198:H261" si="39">IF(E198&lt;&gt;0,1,"")</f>
        <v>1</v>
      </c>
      <c r="I198" s="25" t="str">
        <f t="shared" ref="I198:I261" si="40">IF(F198&lt;&gt;0,1,"")</f>
        <v/>
      </c>
      <c r="J198" t="s">
        <v>1568</v>
      </c>
      <c r="K198" s="41" t="s">
        <v>1569</v>
      </c>
      <c r="L198"/>
    </row>
    <row r="199" spans="1:14" x14ac:dyDescent="0.3">
      <c r="A199" s="9">
        <f t="shared" si="32"/>
        <v>45486</v>
      </c>
      <c r="B199" s="25">
        <f t="shared" si="33"/>
        <v>3</v>
      </c>
      <c r="C199" s="25">
        <f t="shared" si="34"/>
        <v>1</v>
      </c>
      <c r="D199" s="25">
        <f t="shared" si="35"/>
        <v>1</v>
      </c>
      <c r="E199" s="25">
        <f t="shared" si="36"/>
        <v>2</v>
      </c>
      <c r="F199" s="25">
        <f t="shared" si="37"/>
        <v>0</v>
      </c>
      <c r="G199" s="25">
        <f t="shared" si="38"/>
        <v>1</v>
      </c>
      <c r="H199" s="25">
        <f t="shared" si="39"/>
        <v>1</v>
      </c>
      <c r="I199" s="25" t="str">
        <f t="shared" si="40"/>
        <v/>
      </c>
      <c r="J199" t="s">
        <v>1570</v>
      </c>
      <c r="K199" t="s">
        <v>1571</v>
      </c>
      <c r="L199" s="41" t="s">
        <v>1572</v>
      </c>
    </row>
    <row r="200" spans="1:14" x14ac:dyDescent="0.3">
      <c r="A200" s="9">
        <f t="shared" si="32"/>
        <v>45487</v>
      </c>
      <c r="B200" s="25">
        <f t="shared" si="33"/>
        <v>2</v>
      </c>
      <c r="C200" s="25">
        <f t="shared" si="34"/>
        <v>1</v>
      </c>
      <c r="D200" s="25">
        <f t="shared" si="35"/>
        <v>0</v>
      </c>
      <c r="E200" s="25">
        <f t="shared" si="36"/>
        <v>2</v>
      </c>
      <c r="F200" s="25">
        <f t="shared" si="37"/>
        <v>0</v>
      </c>
      <c r="G200" s="25" t="str">
        <f t="shared" si="38"/>
        <v/>
      </c>
      <c r="H200" s="25">
        <f t="shared" si="39"/>
        <v>1</v>
      </c>
      <c r="I200" s="25" t="str">
        <f t="shared" si="40"/>
        <v/>
      </c>
      <c r="J200" t="s">
        <v>1573</v>
      </c>
      <c r="K200" t="s">
        <v>1574</v>
      </c>
      <c r="L200"/>
    </row>
    <row r="201" spans="1:14" x14ac:dyDescent="0.3">
      <c r="A201" s="9">
        <f>+A200+1</f>
        <v>45488</v>
      </c>
      <c r="B201" s="25">
        <f t="shared" si="33"/>
        <v>3</v>
      </c>
      <c r="C201" s="25">
        <f t="shared" si="34"/>
        <v>1</v>
      </c>
      <c r="D201" s="25">
        <f t="shared" si="35"/>
        <v>0</v>
      </c>
      <c r="E201" s="25">
        <f t="shared" si="36"/>
        <v>3</v>
      </c>
      <c r="F201" s="25">
        <f t="shared" si="37"/>
        <v>0</v>
      </c>
      <c r="G201" s="25" t="str">
        <f t="shared" si="38"/>
        <v/>
      </c>
      <c r="H201" s="25">
        <f t="shared" si="39"/>
        <v>1</v>
      </c>
      <c r="I201" s="25" t="str">
        <f t="shared" si="40"/>
        <v/>
      </c>
      <c r="J201" t="s">
        <v>1575</v>
      </c>
      <c r="K201" t="s">
        <v>1576</v>
      </c>
      <c r="L201" t="s">
        <v>1577</v>
      </c>
    </row>
    <row r="202" spans="1:14" x14ac:dyDescent="0.3">
      <c r="A202" s="9">
        <f t="shared" si="32"/>
        <v>45489</v>
      </c>
      <c r="B202" s="25">
        <f t="shared" si="33"/>
        <v>3</v>
      </c>
      <c r="C202" s="25">
        <f t="shared" si="34"/>
        <v>1</v>
      </c>
      <c r="D202" s="25">
        <f t="shared" si="35"/>
        <v>1</v>
      </c>
      <c r="E202" s="25">
        <f t="shared" si="36"/>
        <v>2</v>
      </c>
      <c r="F202" s="25">
        <f t="shared" si="37"/>
        <v>0</v>
      </c>
      <c r="G202" s="25">
        <f t="shared" si="38"/>
        <v>1</v>
      </c>
      <c r="H202" s="25">
        <f t="shared" si="39"/>
        <v>1</v>
      </c>
      <c r="I202" s="25" t="str">
        <f t="shared" si="40"/>
        <v/>
      </c>
      <c r="J202" t="s">
        <v>1578</v>
      </c>
      <c r="K202" s="41" t="s">
        <v>1579</v>
      </c>
      <c r="L202" t="s">
        <v>1580</v>
      </c>
    </row>
    <row r="203" spans="1:14" x14ac:dyDescent="0.3">
      <c r="A203" s="9">
        <f t="shared" si="32"/>
        <v>45490</v>
      </c>
      <c r="B203" s="25">
        <f t="shared" si="33"/>
        <v>3</v>
      </c>
      <c r="C203" s="25">
        <f t="shared" si="34"/>
        <v>1</v>
      </c>
      <c r="D203" s="25">
        <f t="shared" si="35"/>
        <v>0</v>
      </c>
      <c r="E203" s="25">
        <f t="shared" si="36"/>
        <v>3</v>
      </c>
      <c r="F203" s="25">
        <f t="shared" si="37"/>
        <v>0</v>
      </c>
      <c r="G203" s="25" t="str">
        <f t="shared" si="38"/>
        <v/>
      </c>
      <c r="H203" s="25">
        <f t="shared" si="39"/>
        <v>1</v>
      </c>
      <c r="I203" s="25" t="str">
        <f t="shared" si="40"/>
        <v/>
      </c>
      <c r="J203" t="s">
        <v>1542</v>
      </c>
      <c r="K203" t="s">
        <v>1581</v>
      </c>
      <c r="L203" t="s">
        <v>1582</v>
      </c>
    </row>
    <row r="204" spans="1:14" x14ac:dyDescent="0.3">
      <c r="A204" s="9">
        <f>+A203+1</f>
        <v>45491</v>
      </c>
      <c r="B204" s="25">
        <f t="shared" si="33"/>
        <v>0</v>
      </c>
      <c r="C204" s="25" t="str">
        <f t="shared" si="34"/>
        <v/>
      </c>
      <c r="D204" s="25">
        <f t="shared" si="35"/>
        <v>0</v>
      </c>
      <c r="E204" s="25">
        <f t="shared" si="36"/>
        <v>0</v>
      </c>
      <c r="F204" s="25">
        <f t="shared" si="37"/>
        <v>0</v>
      </c>
      <c r="G204" s="25" t="str">
        <f t="shared" si="38"/>
        <v/>
      </c>
      <c r="H204" s="25" t="str">
        <f t="shared" si="39"/>
        <v/>
      </c>
      <c r="I204" s="25" t="str">
        <f t="shared" si="40"/>
        <v/>
      </c>
      <c r="K204"/>
      <c r="L204"/>
    </row>
    <row r="205" spans="1:14" x14ac:dyDescent="0.3">
      <c r="A205" s="9">
        <f t="shared" si="32"/>
        <v>45492</v>
      </c>
      <c r="B205" s="25">
        <f t="shared" si="33"/>
        <v>0</v>
      </c>
      <c r="C205" s="25" t="str">
        <f t="shared" si="34"/>
        <v/>
      </c>
      <c r="D205" s="25">
        <f t="shared" si="35"/>
        <v>0</v>
      </c>
      <c r="E205" s="25">
        <f t="shared" si="36"/>
        <v>0</v>
      </c>
      <c r="F205" s="25">
        <f t="shared" si="37"/>
        <v>0</v>
      </c>
      <c r="G205" s="25" t="str">
        <f t="shared" si="38"/>
        <v/>
      </c>
      <c r="H205" s="25" t="str">
        <f t="shared" si="39"/>
        <v/>
      </c>
      <c r="I205" s="25" t="str">
        <f t="shared" si="40"/>
        <v/>
      </c>
      <c r="K205"/>
      <c r="L205"/>
    </row>
    <row r="206" spans="1:14" x14ac:dyDescent="0.3">
      <c r="A206" s="9">
        <f t="shared" si="32"/>
        <v>45493</v>
      </c>
      <c r="B206" s="25">
        <f t="shared" si="33"/>
        <v>3</v>
      </c>
      <c r="C206" s="25">
        <f t="shared" si="34"/>
        <v>1</v>
      </c>
      <c r="D206" s="25">
        <f t="shared" si="35"/>
        <v>1</v>
      </c>
      <c r="E206" s="25">
        <f t="shared" si="36"/>
        <v>2</v>
      </c>
      <c r="F206" s="25">
        <f t="shared" si="37"/>
        <v>0</v>
      </c>
      <c r="G206" s="25">
        <f t="shared" si="38"/>
        <v>1</v>
      </c>
      <c r="H206" s="25">
        <f t="shared" si="39"/>
        <v>1</v>
      </c>
      <c r="I206" s="25" t="str">
        <f t="shared" si="40"/>
        <v/>
      </c>
      <c r="J206" t="s">
        <v>1573</v>
      </c>
      <c r="K206" s="41" t="s">
        <v>1583</v>
      </c>
      <c r="L206" t="s">
        <v>1584</v>
      </c>
    </row>
    <row r="207" spans="1:14" x14ac:dyDescent="0.3">
      <c r="A207" s="9">
        <f t="shared" si="32"/>
        <v>45494</v>
      </c>
      <c r="B207" s="25">
        <f t="shared" si="33"/>
        <v>0</v>
      </c>
      <c r="C207" s="25" t="str">
        <f t="shared" si="34"/>
        <v/>
      </c>
      <c r="D207" s="25">
        <f t="shared" si="35"/>
        <v>0</v>
      </c>
      <c r="E207" s="25">
        <f t="shared" si="36"/>
        <v>0</v>
      </c>
      <c r="F207" s="25">
        <f t="shared" si="37"/>
        <v>0</v>
      </c>
      <c r="G207" s="25" t="str">
        <f t="shared" si="38"/>
        <v/>
      </c>
      <c r="H207" s="25" t="str">
        <f t="shared" si="39"/>
        <v/>
      </c>
      <c r="I207" s="25" t="str">
        <f t="shared" si="40"/>
        <v/>
      </c>
      <c r="K207"/>
      <c r="L207"/>
    </row>
    <row r="208" spans="1:14" x14ac:dyDescent="0.3">
      <c r="A208" s="9">
        <f t="shared" si="32"/>
        <v>45495</v>
      </c>
      <c r="B208" s="25">
        <f t="shared" si="33"/>
        <v>0</v>
      </c>
      <c r="C208" s="25" t="str">
        <f t="shared" si="34"/>
        <v/>
      </c>
      <c r="D208" s="25">
        <f t="shared" si="35"/>
        <v>0</v>
      </c>
      <c r="E208" s="25">
        <f t="shared" si="36"/>
        <v>0</v>
      </c>
      <c r="F208" s="25">
        <f t="shared" si="37"/>
        <v>0</v>
      </c>
      <c r="G208" s="25" t="str">
        <f t="shared" si="38"/>
        <v/>
      </c>
      <c r="H208" s="25" t="str">
        <f t="shared" si="39"/>
        <v/>
      </c>
      <c r="I208" s="25" t="str">
        <f t="shared" si="40"/>
        <v/>
      </c>
      <c r="K208"/>
      <c r="L208"/>
    </row>
    <row r="209" spans="1:12" x14ac:dyDescent="0.3">
      <c r="A209" s="9">
        <f t="shared" si="32"/>
        <v>45496</v>
      </c>
      <c r="B209" s="25">
        <f t="shared" si="33"/>
        <v>2</v>
      </c>
      <c r="C209" s="25">
        <f t="shared" si="34"/>
        <v>1</v>
      </c>
      <c r="D209" s="25">
        <f t="shared" si="35"/>
        <v>0</v>
      </c>
      <c r="E209" s="25">
        <f t="shared" si="36"/>
        <v>2</v>
      </c>
      <c r="F209" s="25">
        <f t="shared" si="37"/>
        <v>0</v>
      </c>
      <c r="G209" s="25" t="str">
        <f t="shared" si="38"/>
        <v/>
      </c>
      <c r="H209" s="25">
        <f t="shared" si="39"/>
        <v>1</v>
      </c>
      <c r="I209" s="25" t="str">
        <f t="shared" si="40"/>
        <v/>
      </c>
      <c r="J209" t="s">
        <v>1585</v>
      </c>
      <c r="K209" t="s">
        <v>1586</v>
      </c>
      <c r="L209"/>
    </row>
    <row r="210" spans="1:12" x14ac:dyDescent="0.3">
      <c r="A210" s="9">
        <f t="shared" si="32"/>
        <v>45497</v>
      </c>
      <c r="B210" s="25">
        <f t="shared" si="33"/>
        <v>0</v>
      </c>
      <c r="C210" s="25" t="str">
        <f t="shared" si="34"/>
        <v/>
      </c>
      <c r="D210" s="25">
        <f t="shared" si="35"/>
        <v>0</v>
      </c>
      <c r="E210" s="25">
        <f t="shared" si="36"/>
        <v>0</v>
      </c>
      <c r="F210" s="25">
        <f t="shared" si="37"/>
        <v>0</v>
      </c>
      <c r="G210" s="25" t="str">
        <f t="shared" si="38"/>
        <v/>
      </c>
      <c r="H210" s="25" t="str">
        <f t="shared" si="39"/>
        <v/>
      </c>
      <c r="I210" s="25" t="str">
        <f t="shared" si="40"/>
        <v/>
      </c>
      <c r="K210"/>
      <c r="L210"/>
    </row>
    <row r="211" spans="1:12" x14ac:dyDescent="0.3">
      <c r="A211" s="9">
        <f t="shared" si="32"/>
        <v>45498</v>
      </c>
      <c r="B211" s="25">
        <f t="shared" si="33"/>
        <v>0</v>
      </c>
      <c r="C211" s="25" t="str">
        <f t="shared" si="34"/>
        <v/>
      </c>
      <c r="D211" s="25">
        <f t="shared" si="35"/>
        <v>0</v>
      </c>
      <c r="E211" s="25">
        <f t="shared" si="36"/>
        <v>0</v>
      </c>
      <c r="F211" s="25">
        <f t="shared" si="37"/>
        <v>0</v>
      </c>
      <c r="G211" s="25" t="str">
        <f t="shared" si="38"/>
        <v/>
      </c>
      <c r="H211" s="25" t="str">
        <f t="shared" si="39"/>
        <v/>
      </c>
      <c r="I211" s="25" t="str">
        <f t="shared" si="40"/>
        <v/>
      </c>
      <c r="K211"/>
      <c r="L211"/>
    </row>
    <row r="212" spans="1:12" x14ac:dyDescent="0.3">
      <c r="A212" s="9">
        <f t="shared" si="32"/>
        <v>45499</v>
      </c>
      <c r="B212" s="25">
        <f t="shared" si="33"/>
        <v>0</v>
      </c>
      <c r="C212" s="25" t="str">
        <f t="shared" si="34"/>
        <v/>
      </c>
      <c r="D212" s="25">
        <f t="shared" si="35"/>
        <v>0</v>
      </c>
      <c r="E212" s="25">
        <f t="shared" si="36"/>
        <v>0</v>
      </c>
      <c r="F212" s="25">
        <f t="shared" si="37"/>
        <v>0</v>
      </c>
      <c r="G212" s="25" t="str">
        <f t="shared" si="38"/>
        <v/>
      </c>
      <c r="H212" s="25" t="str">
        <f t="shared" si="39"/>
        <v/>
      </c>
      <c r="I212" s="25" t="str">
        <f t="shared" si="40"/>
        <v/>
      </c>
      <c r="K212"/>
      <c r="L212"/>
    </row>
    <row r="213" spans="1:12" x14ac:dyDescent="0.3">
      <c r="A213" s="9">
        <f t="shared" si="32"/>
        <v>45500</v>
      </c>
      <c r="B213" s="25">
        <f t="shared" si="33"/>
        <v>0</v>
      </c>
      <c r="C213" s="25" t="str">
        <f t="shared" si="34"/>
        <v/>
      </c>
      <c r="D213" s="25">
        <f t="shared" si="35"/>
        <v>0</v>
      </c>
      <c r="E213" s="25">
        <f t="shared" si="36"/>
        <v>0</v>
      </c>
      <c r="F213" s="25">
        <f t="shared" si="37"/>
        <v>0</v>
      </c>
      <c r="G213" s="25" t="str">
        <f t="shared" si="38"/>
        <v/>
      </c>
      <c r="H213" s="25" t="str">
        <f t="shared" si="39"/>
        <v/>
      </c>
      <c r="I213" s="25" t="str">
        <f t="shared" si="40"/>
        <v/>
      </c>
      <c r="K213"/>
      <c r="L213"/>
    </row>
    <row r="214" spans="1:12" x14ac:dyDescent="0.3">
      <c r="A214" s="9">
        <f t="shared" si="32"/>
        <v>45501</v>
      </c>
      <c r="B214" s="25">
        <f t="shared" si="33"/>
        <v>1</v>
      </c>
      <c r="C214" s="25">
        <f t="shared" si="34"/>
        <v>1</v>
      </c>
      <c r="D214" s="25">
        <f t="shared" si="35"/>
        <v>1</v>
      </c>
      <c r="E214" s="25">
        <f t="shared" si="36"/>
        <v>0</v>
      </c>
      <c r="F214" s="25">
        <f t="shared" si="37"/>
        <v>0</v>
      </c>
      <c r="G214" s="25">
        <f t="shared" si="38"/>
        <v>1</v>
      </c>
      <c r="H214" s="25" t="str">
        <f t="shared" si="39"/>
        <v/>
      </c>
      <c r="I214" s="25" t="str">
        <f t="shared" si="40"/>
        <v/>
      </c>
      <c r="J214" s="41" t="s">
        <v>1587</v>
      </c>
      <c r="K214"/>
      <c r="L214"/>
    </row>
    <row r="215" spans="1:12" x14ac:dyDescent="0.3">
      <c r="A215" s="9">
        <f t="shared" si="32"/>
        <v>45502</v>
      </c>
      <c r="B215" s="25">
        <f t="shared" si="33"/>
        <v>0</v>
      </c>
      <c r="C215" s="25" t="str">
        <f t="shared" si="34"/>
        <v/>
      </c>
      <c r="D215" s="25">
        <f t="shared" si="35"/>
        <v>0</v>
      </c>
      <c r="E215" s="25">
        <f t="shared" si="36"/>
        <v>0</v>
      </c>
      <c r="F215" s="25">
        <f t="shared" si="37"/>
        <v>0</v>
      </c>
      <c r="G215" s="25" t="str">
        <f t="shared" si="38"/>
        <v/>
      </c>
      <c r="H215" s="25" t="str">
        <f t="shared" si="39"/>
        <v/>
      </c>
      <c r="I215" s="25" t="str">
        <f t="shared" si="40"/>
        <v/>
      </c>
      <c r="K215"/>
      <c r="L215"/>
    </row>
    <row r="216" spans="1:12" x14ac:dyDescent="0.3">
      <c r="A216" s="9">
        <f t="shared" si="32"/>
        <v>45503</v>
      </c>
      <c r="B216" s="25">
        <f>COUNTA(J216:O216)</f>
        <v>2</v>
      </c>
      <c r="C216" s="25">
        <f t="shared" si="34"/>
        <v>1</v>
      </c>
      <c r="D216" s="25">
        <f t="shared" si="35"/>
        <v>2</v>
      </c>
      <c r="E216" s="25">
        <f t="shared" si="36"/>
        <v>0</v>
      </c>
      <c r="F216" s="25">
        <f t="shared" si="37"/>
        <v>0</v>
      </c>
      <c r="G216" s="25">
        <f t="shared" si="38"/>
        <v>1</v>
      </c>
      <c r="H216" s="25" t="str">
        <f t="shared" si="39"/>
        <v/>
      </c>
      <c r="I216" s="25" t="str">
        <f t="shared" si="40"/>
        <v/>
      </c>
      <c r="J216" s="41" t="s">
        <v>1588</v>
      </c>
      <c r="K216" s="41" t="s">
        <v>1589</v>
      </c>
      <c r="L216"/>
    </row>
    <row r="217" spans="1:12" x14ac:dyDescent="0.3">
      <c r="A217" s="9">
        <f t="shared" si="32"/>
        <v>45504</v>
      </c>
      <c r="B217" s="25">
        <f t="shared" si="33"/>
        <v>1</v>
      </c>
      <c r="C217" s="25">
        <f t="shared" si="34"/>
        <v>1</v>
      </c>
      <c r="D217" s="25">
        <f t="shared" si="35"/>
        <v>0</v>
      </c>
      <c r="E217" s="25">
        <f t="shared" si="36"/>
        <v>1</v>
      </c>
      <c r="F217" s="25">
        <f t="shared" si="37"/>
        <v>0</v>
      </c>
      <c r="G217" s="25" t="str">
        <f t="shared" si="38"/>
        <v/>
      </c>
      <c r="H217" s="25">
        <f t="shared" si="39"/>
        <v>1</v>
      </c>
      <c r="I217" s="25" t="str">
        <f t="shared" si="40"/>
        <v/>
      </c>
      <c r="J217" t="s">
        <v>1590</v>
      </c>
      <c r="K217"/>
      <c r="L217"/>
    </row>
    <row r="218" spans="1:12" x14ac:dyDescent="0.3">
      <c r="A218" s="9">
        <f t="shared" si="32"/>
        <v>45505</v>
      </c>
      <c r="B218" s="25">
        <f t="shared" si="33"/>
        <v>1</v>
      </c>
      <c r="C218" s="25">
        <f t="shared" si="34"/>
        <v>1</v>
      </c>
      <c r="D218" s="25">
        <f t="shared" si="35"/>
        <v>0</v>
      </c>
      <c r="E218" s="25">
        <f t="shared" si="36"/>
        <v>1</v>
      </c>
      <c r="F218" s="25">
        <f t="shared" si="37"/>
        <v>0</v>
      </c>
      <c r="G218" s="25" t="str">
        <f t="shared" si="38"/>
        <v/>
      </c>
      <c r="H218" s="25">
        <f t="shared" si="39"/>
        <v>1</v>
      </c>
      <c r="I218" s="25" t="str">
        <f t="shared" si="40"/>
        <v/>
      </c>
      <c r="J218" t="s">
        <v>1591</v>
      </c>
      <c r="K218"/>
      <c r="L218"/>
    </row>
    <row r="219" spans="1:12" x14ac:dyDescent="0.3">
      <c r="A219" s="9">
        <f t="shared" si="32"/>
        <v>45506</v>
      </c>
      <c r="B219" s="25">
        <f t="shared" si="33"/>
        <v>0</v>
      </c>
      <c r="C219" s="25" t="str">
        <f t="shared" si="34"/>
        <v/>
      </c>
      <c r="D219" s="25">
        <f t="shared" si="35"/>
        <v>0</v>
      </c>
      <c r="E219" s="25">
        <f t="shared" si="36"/>
        <v>0</v>
      </c>
      <c r="F219" s="25">
        <f t="shared" si="37"/>
        <v>0</v>
      </c>
      <c r="G219" s="25" t="str">
        <f t="shared" si="38"/>
        <v/>
      </c>
      <c r="H219" s="25" t="str">
        <f t="shared" si="39"/>
        <v/>
      </c>
      <c r="I219" s="25" t="str">
        <f t="shared" si="40"/>
        <v/>
      </c>
      <c r="K219"/>
      <c r="L219"/>
    </row>
    <row r="220" spans="1:12" x14ac:dyDescent="0.3">
      <c r="A220" s="9">
        <f t="shared" si="32"/>
        <v>45507</v>
      </c>
      <c r="B220" s="25">
        <f t="shared" si="33"/>
        <v>0</v>
      </c>
      <c r="C220" s="25" t="str">
        <f t="shared" si="34"/>
        <v/>
      </c>
      <c r="D220" s="25">
        <f t="shared" si="35"/>
        <v>0</v>
      </c>
      <c r="E220" s="25">
        <f t="shared" si="36"/>
        <v>0</v>
      </c>
      <c r="F220" s="25">
        <f t="shared" si="37"/>
        <v>0</v>
      </c>
      <c r="G220" s="25" t="str">
        <f t="shared" si="38"/>
        <v/>
      </c>
      <c r="H220" s="25" t="str">
        <f t="shared" si="39"/>
        <v/>
      </c>
      <c r="I220" s="25" t="str">
        <f t="shared" si="40"/>
        <v/>
      </c>
      <c r="K220"/>
      <c r="L220"/>
    </row>
    <row r="221" spans="1:12" x14ac:dyDescent="0.3">
      <c r="A221" s="9">
        <f t="shared" si="32"/>
        <v>45508</v>
      </c>
      <c r="B221" s="25">
        <f t="shared" si="33"/>
        <v>0</v>
      </c>
      <c r="C221" s="25" t="str">
        <f t="shared" si="34"/>
        <v/>
      </c>
      <c r="D221" s="25">
        <f t="shared" si="35"/>
        <v>0</v>
      </c>
      <c r="E221" s="25">
        <f t="shared" si="36"/>
        <v>0</v>
      </c>
      <c r="F221" s="25">
        <f t="shared" si="37"/>
        <v>0</v>
      </c>
      <c r="G221" s="25" t="str">
        <f t="shared" si="38"/>
        <v/>
      </c>
      <c r="H221" s="25" t="str">
        <f t="shared" si="39"/>
        <v/>
      </c>
      <c r="I221" s="25" t="str">
        <f t="shared" si="40"/>
        <v/>
      </c>
      <c r="K221"/>
      <c r="L221"/>
    </row>
    <row r="222" spans="1:12" x14ac:dyDescent="0.3">
      <c r="A222" s="9">
        <f t="shared" si="32"/>
        <v>45509</v>
      </c>
      <c r="B222" s="25">
        <f t="shared" si="33"/>
        <v>1</v>
      </c>
      <c r="C222" s="25">
        <f t="shared" si="34"/>
        <v>1</v>
      </c>
      <c r="D222" s="25">
        <f t="shared" si="35"/>
        <v>0</v>
      </c>
      <c r="E222" s="25">
        <f t="shared" si="36"/>
        <v>1</v>
      </c>
      <c r="F222" s="25">
        <f t="shared" si="37"/>
        <v>0</v>
      </c>
      <c r="G222" s="25" t="str">
        <f t="shared" si="38"/>
        <v/>
      </c>
      <c r="H222" s="25">
        <f t="shared" si="39"/>
        <v>1</v>
      </c>
      <c r="I222" s="25" t="str">
        <f t="shared" si="40"/>
        <v/>
      </c>
      <c r="J222" t="s">
        <v>1592</v>
      </c>
      <c r="K222"/>
      <c r="L222"/>
    </row>
    <row r="223" spans="1:12" x14ac:dyDescent="0.3">
      <c r="A223" s="9">
        <f t="shared" si="32"/>
        <v>45510</v>
      </c>
      <c r="B223" s="25">
        <f t="shared" si="33"/>
        <v>1</v>
      </c>
      <c r="C223" s="25">
        <f t="shared" si="34"/>
        <v>1</v>
      </c>
      <c r="D223" s="25">
        <f t="shared" si="35"/>
        <v>0</v>
      </c>
      <c r="E223" s="25">
        <f t="shared" si="36"/>
        <v>1</v>
      </c>
      <c r="F223" s="25">
        <f t="shared" si="37"/>
        <v>0</v>
      </c>
      <c r="G223" s="25" t="str">
        <f t="shared" si="38"/>
        <v/>
      </c>
      <c r="H223" s="25">
        <f t="shared" si="39"/>
        <v>1</v>
      </c>
      <c r="I223" s="25" t="str">
        <f t="shared" si="40"/>
        <v/>
      </c>
      <c r="J223" t="s">
        <v>1593</v>
      </c>
      <c r="K223"/>
      <c r="L223"/>
    </row>
    <row r="224" spans="1:12" x14ac:dyDescent="0.3">
      <c r="A224" s="9">
        <f t="shared" si="32"/>
        <v>45511</v>
      </c>
      <c r="B224" s="25">
        <f t="shared" si="33"/>
        <v>1</v>
      </c>
      <c r="C224" s="25">
        <f t="shared" si="34"/>
        <v>1</v>
      </c>
      <c r="D224" s="25">
        <f t="shared" si="35"/>
        <v>0</v>
      </c>
      <c r="E224" s="25">
        <f t="shared" si="36"/>
        <v>1</v>
      </c>
      <c r="F224" s="25">
        <f t="shared" si="37"/>
        <v>0</v>
      </c>
      <c r="G224" s="25" t="str">
        <f t="shared" si="38"/>
        <v/>
      </c>
      <c r="H224" s="25">
        <f t="shared" si="39"/>
        <v>1</v>
      </c>
      <c r="I224" s="25" t="str">
        <f t="shared" si="40"/>
        <v/>
      </c>
      <c r="J224" t="s">
        <v>1594</v>
      </c>
      <c r="K224"/>
      <c r="L224"/>
    </row>
    <row r="225" spans="1:12" x14ac:dyDescent="0.3">
      <c r="A225" s="9">
        <f t="shared" ref="A225:A247" si="41">+A224+1</f>
        <v>45512</v>
      </c>
      <c r="B225" s="25">
        <f t="shared" si="33"/>
        <v>1</v>
      </c>
      <c r="C225" s="25">
        <f t="shared" si="34"/>
        <v>1</v>
      </c>
      <c r="D225" s="25">
        <f t="shared" si="35"/>
        <v>0</v>
      </c>
      <c r="E225" s="25">
        <f t="shared" si="36"/>
        <v>1</v>
      </c>
      <c r="F225" s="25">
        <f t="shared" si="37"/>
        <v>0</v>
      </c>
      <c r="G225" s="25" t="str">
        <f t="shared" si="38"/>
        <v/>
      </c>
      <c r="H225" s="25">
        <f t="shared" si="39"/>
        <v>1</v>
      </c>
      <c r="I225" s="25" t="str">
        <f t="shared" si="40"/>
        <v/>
      </c>
      <c r="J225" t="s">
        <v>1595</v>
      </c>
      <c r="K225"/>
      <c r="L225"/>
    </row>
    <row r="226" spans="1:12" x14ac:dyDescent="0.3">
      <c r="A226" s="9">
        <f t="shared" si="41"/>
        <v>45513</v>
      </c>
      <c r="B226" s="25">
        <f t="shared" si="33"/>
        <v>2</v>
      </c>
      <c r="C226" s="25">
        <f t="shared" si="34"/>
        <v>1</v>
      </c>
      <c r="D226" s="25">
        <f t="shared" si="35"/>
        <v>1</v>
      </c>
      <c r="E226" s="25">
        <f t="shared" si="36"/>
        <v>1</v>
      </c>
      <c r="F226" s="25">
        <f t="shared" si="37"/>
        <v>0</v>
      </c>
      <c r="G226" s="25">
        <f t="shared" si="38"/>
        <v>1</v>
      </c>
      <c r="H226" s="25">
        <f t="shared" si="39"/>
        <v>1</v>
      </c>
      <c r="I226" s="25" t="str">
        <f t="shared" si="40"/>
        <v/>
      </c>
      <c r="J226" t="s">
        <v>1596</v>
      </c>
      <c r="K226" s="41" t="s">
        <v>1597</v>
      </c>
      <c r="L226"/>
    </row>
    <row r="227" spans="1:12" x14ac:dyDescent="0.3">
      <c r="A227" s="9">
        <f t="shared" si="41"/>
        <v>45514</v>
      </c>
      <c r="B227" s="25">
        <f t="shared" si="33"/>
        <v>3</v>
      </c>
      <c r="C227" s="25">
        <f t="shared" si="34"/>
        <v>1</v>
      </c>
      <c r="D227" s="25">
        <f t="shared" si="35"/>
        <v>0</v>
      </c>
      <c r="E227" s="25">
        <f t="shared" si="36"/>
        <v>3</v>
      </c>
      <c r="F227" s="25">
        <f t="shared" si="37"/>
        <v>0</v>
      </c>
      <c r="G227" s="25" t="str">
        <f t="shared" si="38"/>
        <v/>
      </c>
      <c r="H227" s="25">
        <f t="shared" si="39"/>
        <v>1</v>
      </c>
      <c r="I227" s="25" t="str">
        <f t="shared" si="40"/>
        <v/>
      </c>
      <c r="J227" t="s">
        <v>1598</v>
      </c>
      <c r="K227" t="s">
        <v>1599</v>
      </c>
      <c r="L227" t="s">
        <v>1600</v>
      </c>
    </row>
    <row r="228" spans="1:12" x14ac:dyDescent="0.3">
      <c r="A228" s="9">
        <f t="shared" si="41"/>
        <v>45515</v>
      </c>
      <c r="B228" s="25">
        <f t="shared" si="33"/>
        <v>0</v>
      </c>
      <c r="C228" s="25" t="str">
        <f t="shared" si="34"/>
        <v/>
      </c>
      <c r="D228" s="25">
        <f t="shared" si="35"/>
        <v>0</v>
      </c>
      <c r="E228" s="25">
        <f t="shared" si="36"/>
        <v>0</v>
      </c>
      <c r="F228" s="25">
        <f t="shared" si="37"/>
        <v>0</v>
      </c>
      <c r="G228" s="25" t="str">
        <f t="shared" si="38"/>
        <v/>
      </c>
      <c r="H228" s="25" t="str">
        <f t="shared" si="39"/>
        <v/>
      </c>
      <c r="I228" s="25" t="str">
        <f t="shared" si="40"/>
        <v/>
      </c>
      <c r="K228"/>
      <c r="L228"/>
    </row>
    <row r="229" spans="1:12" x14ac:dyDescent="0.3">
      <c r="A229" s="9">
        <f t="shared" si="41"/>
        <v>45516</v>
      </c>
      <c r="B229" s="25">
        <f>COUNTA(J229:O229)</f>
        <v>1</v>
      </c>
      <c r="C229" s="25">
        <f t="shared" si="34"/>
        <v>1</v>
      </c>
      <c r="D229" s="25">
        <f t="shared" si="35"/>
        <v>1</v>
      </c>
      <c r="E229" s="25">
        <f t="shared" si="36"/>
        <v>0</v>
      </c>
      <c r="F229" s="25">
        <f t="shared" si="37"/>
        <v>0</v>
      </c>
      <c r="G229" s="25">
        <f t="shared" si="38"/>
        <v>1</v>
      </c>
      <c r="H229" s="25" t="str">
        <f t="shared" si="39"/>
        <v/>
      </c>
      <c r="I229" s="25" t="str">
        <f t="shared" si="40"/>
        <v/>
      </c>
      <c r="J229" s="41" t="s">
        <v>1601</v>
      </c>
      <c r="K229"/>
      <c r="L229"/>
    </row>
    <row r="230" spans="1:12" x14ac:dyDescent="0.3">
      <c r="A230" s="9">
        <f t="shared" si="41"/>
        <v>45517</v>
      </c>
      <c r="B230" s="25">
        <f t="shared" si="33"/>
        <v>0</v>
      </c>
      <c r="C230" s="25" t="str">
        <f t="shared" si="34"/>
        <v/>
      </c>
      <c r="D230" s="25">
        <f t="shared" si="35"/>
        <v>0</v>
      </c>
      <c r="E230" s="25">
        <f t="shared" si="36"/>
        <v>0</v>
      </c>
      <c r="F230" s="25">
        <f t="shared" si="37"/>
        <v>0</v>
      </c>
      <c r="G230" s="25" t="str">
        <f t="shared" si="38"/>
        <v/>
      </c>
      <c r="H230" s="25" t="str">
        <f t="shared" si="39"/>
        <v/>
      </c>
      <c r="I230" s="25" t="str">
        <f t="shared" si="40"/>
        <v/>
      </c>
      <c r="K230"/>
      <c r="L230"/>
    </row>
    <row r="231" spans="1:12" x14ac:dyDescent="0.3">
      <c r="A231" s="9">
        <f t="shared" si="41"/>
        <v>45518</v>
      </c>
      <c r="B231" s="25">
        <f t="shared" si="33"/>
        <v>0</v>
      </c>
      <c r="C231" s="25" t="str">
        <f t="shared" si="34"/>
        <v/>
      </c>
      <c r="D231" s="25">
        <f t="shared" si="35"/>
        <v>0</v>
      </c>
      <c r="E231" s="25">
        <f t="shared" si="36"/>
        <v>0</v>
      </c>
      <c r="F231" s="25">
        <f t="shared" si="37"/>
        <v>0</v>
      </c>
      <c r="G231" s="25" t="str">
        <f t="shared" si="38"/>
        <v/>
      </c>
      <c r="H231" s="25" t="str">
        <f t="shared" si="39"/>
        <v/>
      </c>
      <c r="I231" s="25" t="str">
        <f t="shared" si="40"/>
        <v/>
      </c>
      <c r="K231"/>
      <c r="L231"/>
    </row>
    <row r="232" spans="1:12" x14ac:dyDescent="0.3">
      <c r="A232" s="9">
        <f t="shared" si="41"/>
        <v>45519</v>
      </c>
      <c r="B232" s="25">
        <f t="shared" si="33"/>
        <v>1</v>
      </c>
      <c r="C232" s="25">
        <f t="shared" si="34"/>
        <v>1</v>
      </c>
      <c r="D232" s="25">
        <f t="shared" si="35"/>
        <v>0</v>
      </c>
      <c r="E232" s="25">
        <f t="shared" si="36"/>
        <v>1</v>
      </c>
      <c r="F232" s="25">
        <f t="shared" si="37"/>
        <v>0</v>
      </c>
      <c r="G232" s="25" t="str">
        <f t="shared" si="38"/>
        <v/>
      </c>
      <c r="H232" s="25">
        <f t="shared" si="39"/>
        <v>1</v>
      </c>
      <c r="I232" s="25" t="str">
        <f t="shared" si="40"/>
        <v/>
      </c>
      <c r="J232" t="s">
        <v>1602</v>
      </c>
      <c r="K232"/>
      <c r="L232"/>
    </row>
    <row r="233" spans="1:12" x14ac:dyDescent="0.3">
      <c r="A233" s="9">
        <f t="shared" si="41"/>
        <v>45520</v>
      </c>
      <c r="B233" s="25">
        <f t="shared" si="33"/>
        <v>0</v>
      </c>
      <c r="C233" s="25" t="str">
        <f t="shared" si="34"/>
        <v/>
      </c>
      <c r="D233" s="25">
        <f t="shared" si="35"/>
        <v>0</v>
      </c>
      <c r="E233" s="25">
        <f t="shared" si="36"/>
        <v>0</v>
      </c>
      <c r="F233" s="25">
        <f t="shared" si="37"/>
        <v>0</v>
      </c>
      <c r="G233" s="25" t="str">
        <f t="shared" si="38"/>
        <v/>
      </c>
      <c r="H233" s="25" t="str">
        <f t="shared" si="39"/>
        <v/>
      </c>
      <c r="I233" s="25" t="str">
        <f t="shared" si="40"/>
        <v/>
      </c>
      <c r="K233"/>
      <c r="L233"/>
    </row>
    <row r="234" spans="1:12" x14ac:dyDescent="0.3">
      <c r="A234" s="9">
        <f t="shared" si="41"/>
        <v>45521</v>
      </c>
      <c r="B234" s="25">
        <f t="shared" si="33"/>
        <v>2</v>
      </c>
      <c r="C234" s="25">
        <f t="shared" si="34"/>
        <v>1</v>
      </c>
      <c r="D234" s="25">
        <f t="shared" si="35"/>
        <v>1</v>
      </c>
      <c r="E234" s="25">
        <f t="shared" si="36"/>
        <v>1</v>
      </c>
      <c r="F234" s="25">
        <f t="shared" si="37"/>
        <v>0</v>
      </c>
      <c r="G234" s="25">
        <f t="shared" si="38"/>
        <v>1</v>
      </c>
      <c r="H234" s="25">
        <f t="shared" si="39"/>
        <v>1</v>
      </c>
      <c r="I234" s="25" t="str">
        <f t="shared" si="40"/>
        <v/>
      </c>
      <c r="J234" t="s">
        <v>1603</v>
      </c>
      <c r="K234" s="41" t="s">
        <v>1604</v>
      </c>
      <c r="L234"/>
    </row>
    <row r="235" spans="1:12" x14ac:dyDescent="0.3">
      <c r="A235" s="9">
        <f t="shared" si="41"/>
        <v>45522</v>
      </c>
      <c r="B235" s="25">
        <f t="shared" si="33"/>
        <v>2</v>
      </c>
      <c r="C235" s="25">
        <f t="shared" si="34"/>
        <v>1</v>
      </c>
      <c r="D235" s="25">
        <f t="shared" si="35"/>
        <v>0</v>
      </c>
      <c r="E235" s="25">
        <f t="shared" si="36"/>
        <v>2</v>
      </c>
      <c r="F235" s="25">
        <f t="shared" si="37"/>
        <v>0</v>
      </c>
      <c r="G235" s="25" t="str">
        <f t="shared" si="38"/>
        <v/>
      </c>
      <c r="H235" s="25">
        <f t="shared" si="39"/>
        <v>1</v>
      </c>
      <c r="I235" s="25" t="str">
        <f t="shared" si="40"/>
        <v/>
      </c>
      <c r="J235" t="s">
        <v>1445</v>
      </c>
      <c r="K235" t="s">
        <v>1605</v>
      </c>
      <c r="L235"/>
    </row>
    <row r="236" spans="1:12" x14ac:dyDescent="0.3">
      <c r="A236" s="9">
        <f t="shared" si="41"/>
        <v>45523</v>
      </c>
      <c r="B236" s="25">
        <f t="shared" si="33"/>
        <v>2</v>
      </c>
      <c r="C236" s="25">
        <f t="shared" si="34"/>
        <v>1</v>
      </c>
      <c r="D236" s="25">
        <f t="shared" si="35"/>
        <v>0</v>
      </c>
      <c r="E236" s="25">
        <f t="shared" si="36"/>
        <v>2</v>
      </c>
      <c r="F236" s="25">
        <f t="shared" si="37"/>
        <v>0</v>
      </c>
      <c r="G236" s="25" t="str">
        <f t="shared" si="38"/>
        <v/>
      </c>
      <c r="H236" s="25">
        <f t="shared" si="39"/>
        <v>1</v>
      </c>
      <c r="I236" s="25" t="str">
        <f t="shared" si="40"/>
        <v/>
      </c>
      <c r="J236" t="s">
        <v>1606</v>
      </c>
      <c r="K236" t="s">
        <v>1607</v>
      </c>
      <c r="L236"/>
    </row>
    <row r="237" spans="1:12" x14ac:dyDescent="0.3">
      <c r="A237" s="9">
        <f t="shared" si="41"/>
        <v>45524</v>
      </c>
      <c r="B237" s="25">
        <f t="shared" si="33"/>
        <v>2</v>
      </c>
      <c r="C237" s="25">
        <f t="shared" si="34"/>
        <v>1</v>
      </c>
      <c r="D237" s="25">
        <f t="shared" si="35"/>
        <v>0</v>
      </c>
      <c r="E237" s="25">
        <f t="shared" si="36"/>
        <v>2</v>
      </c>
      <c r="F237" s="25">
        <f t="shared" si="37"/>
        <v>0</v>
      </c>
      <c r="G237" s="25" t="str">
        <f t="shared" si="38"/>
        <v/>
      </c>
      <c r="H237" s="25">
        <f t="shared" si="39"/>
        <v>1</v>
      </c>
      <c r="I237" s="25" t="str">
        <f t="shared" si="40"/>
        <v/>
      </c>
      <c r="J237" t="s">
        <v>1608</v>
      </c>
      <c r="K237" t="s">
        <v>1609</v>
      </c>
      <c r="L237"/>
    </row>
    <row r="238" spans="1:12" x14ac:dyDescent="0.3">
      <c r="A238" s="9">
        <f t="shared" si="41"/>
        <v>45525</v>
      </c>
      <c r="B238" s="25">
        <f t="shared" si="33"/>
        <v>1</v>
      </c>
      <c r="C238" s="25">
        <f t="shared" si="34"/>
        <v>1</v>
      </c>
      <c r="D238" s="25">
        <f t="shared" si="35"/>
        <v>0</v>
      </c>
      <c r="E238" s="25">
        <f t="shared" si="36"/>
        <v>1</v>
      </c>
      <c r="F238" s="25">
        <f t="shared" si="37"/>
        <v>0</v>
      </c>
      <c r="G238" s="25" t="str">
        <f t="shared" si="38"/>
        <v/>
      </c>
      <c r="H238" s="25">
        <f t="shared" si="39"/>
        <v>1</v>
      </c>
      <c r="I238" s="25" t="str">
        <f t="shared" si="40"/>
        <v/>
      </c>
      <c r="J238" t="s">
        <v>1610</v>
      </c>
      <c r="K238"/>
      <c r="L238"/>
    </row>
    <row r="239" spans="1:12" x14ac:dyDescent="0.3">
      <c r="A239" s="9">
        <f t="shared" si="41"/>
        <v>45526</v>
      </c>
      <c r="B239" s="25">
        <f t="shared" si="33"/>
        <v>1</v>
      </c>
      <c r="C239" s="25">
        <f t="shared" si="34"/>
        <v>1</v>
      </c>
      <c r="D239" s="25">
        <f t="shared" si="35"/>
        <v>0</v>
      </c>
      <c r="E239" s="25">
        <f t="shared" si="36"/>
        <v>1</v>
      </c>
      <c r="F239" s="25">
        <f t="shared" si="37"/>
        <v>0</v>
      </c>
      <c r="G239" s="25" t="str">
        <f t="shared" si="38"/>
        <v/>
      </c>
      <c r="H239" s="25">
        <f t="shared" si="39"/>
        <v>1</v>
      </c>
      <c r="I239" s="25" t="str">
        <f t="shared" si="40"/>
        <v/>
      </c>
      <c r="J239" t="s">
        <v>1611</v>
      </c>
      <c r="K239"/>
      <c r="L239"/>
    </row>
    <row r="240" spans="1:12" x14ac:dyDescent="0.3">
      <c r="A240" s="9">
        <f t="shared" si="41"/>
        <v>45527</v>
      </c>
      <c r="B240" s="25">
        <f t="shared" si="33"/>
        <v>1</v>
      </c>
      <c r="C240" s="25">
        <f t="shared" si="34"/>
        <v>1</v>
      </c>
      <c r="D240" s="25">
        <f t="shared" si="35"/>
        <v>0</v>
      </c>
      <c r="E240" s="25">
        <f t="shared" si="36"/>
        <v>1</v>
      </c>
      <c r="F240" s="25">
        <f t="shared" si="37"/>
        <v>0</v>
      </c>
      <c r="G240" s="25" t="str">
        <f t="shared" si="38"/>
        <v/>
      </c>
      <c r="H240" s="25">
        <f t="shared" si="39"/>
        <v>1</v>
      </c>
      <c r="I240" s="25" t="str">
        <f t="shared" si="40"/>
        <v/>
      </c>
      <c r="J240" t="s">
        <v>1612</v>
      </c>
      <c r="K240"/>
      <c r="L240"/>
    </row>
    <row r="241" spans="1:12" x14ac:dyDescent="0.3">
      <c r="A241" s="9">
        <f t="shared" si="41"/>
        <v>45528</v>
      </c>
      <c r="B241" s="25">
        <f t="shared" si="33"/>
        <v>1</v>
      </c>
      <c r="C241" s="25">
        <f t="shared" si="34"/>
        <v>1</v>
      </c>
      <c r="D241" s="25">
        <f t="shared" si="35"/>
        <v>0</v>
      </c>
      <c r="E241" s="25">
        <f t="shared" si="36"/>
        <v>1</v>
      </c>
      <c r="F241" s="25">
        <f t="shared" si="37"/>
        <v>0</v>
      </c>
      <c r="G241" s="25" t="str">
        <f t="shared" si="38"/>
        <v/>
      </c>
      <c r="H241" s="25">
        <f t="shared" si="39"/>
        <v>1</v>
      </c>
      <c r="I241" s="25" t="str">
        <f t="shared" si="40"/>
        <v/>
      </c>
      <c r="J241" t="s">
        <v>1613</v>
      </c>
      <c r="K241"/>
      <c r="L241"/>
    </row>
    <row r="242" spans="1:12" x14ac:dyDescent="0.3">
      <c r="A242" s="9">
        <f t="shared" si="41"/>
        <v>45529</v>
      </c>
      <c r="B242" s="25">
        <f t="shared" si="33"/>
        <v>0</v>
      </c>
      <c r="C242" s="25" t="str">
        <f t="shared" si="34"/>
        <v/>
      </c>
      <c r="D242" s="25">
        <f t="shared" si="35"/>
        <v>0</v>
      </c>
      <c r="E242" s="25">
        <f t="shared" si="36"/>
        <v>0</v>
      </c>
      <c r="F242" s="25">
        <f t="shared" si="37"/>
        <v>0</v>
      </c>
      <c r="G242" s="25" t="str">
        <f t="shared" si="38"/>
        <v/>
      </c>
      <c r="H242" s="25" t="str">
        <f t="shared" si="39"/>
        <v/>
      </c>
      <c r="I242" s="25" t="str">
        <f t="shared" si="40"/>
        <v/>
      </c>
      <c r="K242"/>
      <c r="L242"/>
    </row>
    <row r="243" spans="1:12" x14ac:dyDescent="0.3">
      <c r="A243" s="9">
        <f t="shared" si="41"/>
        <v>45530</v>
      </c>
      <c r="B243" s="25">
        <f t="shared" si="33"/>
        <v>0</v>
      </c>
      <c r="C243" s="25" t="str">
        <f t="shared" si="34"/>
        <v/>
      </c>
      <c r="D243" s="25">
        <f t="shared" si="35"/>
        <v>0</v>
      </c>
      <c r="E243" s="25">
        <f t="shared" si="36"/>
        <v>0</v>
      </c>
      <c r="F243" s="25">
        <f t="shared" si="37"/>
        <v>0</v>
      </c>
      <c r="G243" s="25" t="str">
        <f t="shared" si="38"/>
        <v/>
      </c>
      <c r="H243" s="25" t="str">
        <f t="shared" si="39"/>
        <v/>
      </c>
      <c r="I243" s="25" t="str">
        <f t="shared" si="40"/>
        <v/>
      </c>
      <c r="K243"/>
      <c r="L243"/>
    </row>
    <row r="244" spans="1:12" x14ac:dyDescent="0.3">
      <c r="A244" s="9">
        <f t="shared" si="41"/>
        <v>45531</v>
      </c>
      <c r="B244" s="25">
        <f t="shared" si="33"/>
        <v>2</v>
      </c>
      <c r="C244" s="25">
        <f t="shared" si="34"/>
        <v>1</v>
      </c>
      <c r="D244" s="25">
        <f t="shared" si="35"/>
        <v>1</v>
      </c>
      <c r="E244" s="25">
        <f t="shared" si="36"/>
        <v>1</v>
      </c>
      <c r="F244" s="25">
        <f t="shared" si="37"/>
        <v>0</v>
      </c>
      <c r="G244" s="25">
        <f t="shared" si="38"/>
        <v>1</v>
      </c>
      <c r="H244" s="25">
        <f t="shared" si="39"/>
        <v>1</v>
      </c>
      <c r="I244" s="25" t="str">
        <f t="shared" si="40"/>
        <v/>
      </c>
      <c r="J244" t="s">
        <v>1614</v>
      </c>
      <c r="K244" s="41" t="s">
        <v>1615</v>
      </c>
      <c r="L244"/>
    </row>
    <row r="245" spans="1:12" x14ac:dyDescent="0.3">
      <c r="A245" s="9">
        <f t="shared" si="41"/>
        <v>45532</v>
      </c>
      <c r="B245" s="25">
        <f t="shared" si="33"/>
        <v>2</v>
      </c>
      <c r="C245" s="25">
        <f t="shared" si="34"/>
        <v>1</v>
      </c>
      <c r="D245" s="25">
        <f t="shared" si="35"/>
        <v>0</v>
      </c>
      <c r="E245" s="25">
        <f t="shared" si="36"/>
        <v>1</v>
      </c>
      <c r="F245" s="25">
        <f t="shared" si="37"/>
        <v>1</v>
      </c>
      <c r="G245" s="25" t="str">
        <f t="shared" si="38"/>
        <v/>
      </c>
      <c r="H245" s="25">
        <f t="shared" si="39"/>
        <v>1</v>
      </c>
      <c r="I245" s="25">
        <f t="shared" si="40"/>
        <v>1</v>
      </c>
      <c r="J245" s="43" t="s">
        <v>1616</v>
      </c>
      <c r="K245" t="s">
        <v>1617</v>
      </c>
      <c r="L245"/>
    </row>
    <row r="246" spans="1:12" x14ac:dyDescent="0.3">
      <c r="A246" s="9">
        <f t="shared" si="41"/>
        <v>45533</v>
      </c>
      <c r="B246" s="25">
        <f t="shared" si="33"/>
        <v>1</v>
      </c>
      <c r="C246" s="25">
        <f t="shared" si="34"/>
        <v>1</v>
      </c>
      <c r="D246" s="25">
        <f t="shared" si="35"/>
        <v>0</v>
      </c>
      <c r="E246" s="25">
        <f t="shared" si="36"/>
        <v>1</v>
      </c>
      <c r="F246" s="25">
        <f t="shared" si="37"/>
        <v>0</v>
      </c>
      <c r="G246" s="25" t="str">
        <f t="shared" si="38"/>
        <v/>
      </c>
      <c r="H246" s="25">
        <f t="shared" si="39"/>
        <v>1</v>
      </c>
      <c r="I246" s="25" t="str">
        <f t="shared" si="40"/>
        <v/>
      </c>
      <c r="J246" t="s">
        <v>1618</v>
      </c>
      <c r="K246"/>
      <c r="L246"/>
    </row>
    <row r="247" spans="1:12" x14ac:dyDescent="0.3">
      <c r="A247" s="9">
        <f t="shared" si="41"/>
        <v>45534</v>
      </c>
      <c r="B247" s="25">
        <f t="shared" si="33"/>
        <v>1</v>
      </c>
      <c r="C247" s="25">
        <f t="shared" si="34"/>
        <v>1</v>
      </c>
      <c r="D247" s="25">
        <f t="shared" si="35"/>
        <v>1</v>
      </c>
      <c r="E247" s="25">
        <f t="shared" si="36"/>
        <v>0</v>
      </c>
      <c r="F247" s="25">
        <f t="shared" si="37"/>
        <v>0</v>
      </c>
      <c r="G247" s="25">
        <f t="shared" si="38"/>
        <v>1</v>
      </c>
      <c r="H247" s="25" t="str">
        <f t="shared" si="39"/>
        <v/>
      </c>
      <c r="I247" s="25" t="str">
        <f t="shared" si="40"/>
        <v/>
      </c>
      <c r="J247" s="41" t="s">
        <v>1619</v>
      </c>
      <c r="K247"/>
      <c r="L247"/>
    </row>
    <row r="248" spans="1:12" x14ac:dyDescent="0.3">
      <c r="A248" s="9">
        <f>+A247+1</f>
        <v>45535</v>
      </c>
      <c r="B248" s="25">
        <f t="shared" si="33"/>
        <v>1</v>
      </c>
      <c r="C248" s="25">
        <f t="shared" si="34"/>
        <v>1</v>
      </c>
      <c r="D248" s="25">
        <f t="shared" si="35"/>
        <v>0</v>
      </c>
      <c r="E248" s="25">
        <f t="shared" si="36"/>
        <v>1</v>
      </c>
      <c r="F248" s="25">
        <f t="shared" si="37"/>
        <v>0</v>
      </c>
      <c r="G248" s="25" t="str">
        <f t="shared" si="38"/>
        <v/>
      </c>
      <c r="H248" s="25">
        <f t="shared" si="39"/>
        <v>1</v>
      </c>
      <c r="I248" s="25" t="str">
        <f t="shared" si="40"/>
        <v/>
      </c>
      <c r="J248" t="s">
        <v>1620</v>
      </c>
      <c r="K248"/>
      <c r="L248"/>
    </row>
    <row r="249" spans="1:12" x14ac:dyDescent="0.3">
      <c r="A249" s="9">
        <f t="shared" ref="A249:A271" si="42">+A248+1</f>
        <v>45536</v>
      </c>
      <c r="B249" s="25">
        <f t="shared" si="33"/>
        <v>2</v>
      </c>
      <c r="C249" s="25">
        <f t="shared" si="34"/>
        <v>1</v>
      </c>
      <c r="D249" s="25">
        <f t="shared" si="35"/>
        <v>1</v>
      </c>
      <c r="E249" s="25">
        <f t="shared" si="36"/>
        <v>1</v>
      </c>
      <c r="F249" s="25">
        <f t="shared" si="37"/>
        <v>0</v>
      </c>
      <c r="G249" s="25">
        <f t="shared" si="38"/>
        <v>1</v>
      </c>
      <c r="H249" s="25">
        <f t="shared" si="39"/>
        <v>1</v>
      </c>
      <c r="I249" s="25" t="str">
        <f t="shared" si="40"/>
        <v/>
      </c>
      <c r="J249" s="41" t="s">
        <v>1621</v>
      </c>
      <c r="K249" t="s">
        <v>1622</v>
      </c>
      <c r="L249"/>
    </row>
    <row r="250" spans="1:12" x14ac:dyDescent="0.3">
      <c r="A250" s="9">
        <f>+A249+1</f>
        <v>45537</v>
      </c>
      <c r="B250" s="25">
        <f t="shared" si="33"/>
        <v>2</v>
      </c>
      <c r="C250" s="25">
        <f t="shared" si="34"/>
        <v>1</v>
      </c>
      <c r="D250" s="25">
        <f t="shared" si="35"/>
        <v>1</v>
      </c>
      <c r="E250" s="25">
        <f t="shared" si="36"/>
        <v>1</v>
      </c>
      <c r="F250" s="25">
        <f t="shared" si="37"/>
        <v>0</v>
      </c>
      <c r="G250" s="25">
        <f t="shared" si="38"/>
        <v>1</v>
      </c>
      <c r="H250" s="25">
        <f t="shared" si="39"/>
        <v>1</v>
      </c>
      <c r="I250" s="25" t="str">
        <f t="shared" si="40"/>
        <v/>
      </c>
      <c r="J250" t="s">
        <v>1623</v>
      </c>
      <c r="K250" s="41" t="s">
        <v>1624</v>
      </c>
      <c r="L250"/>
    </row>
    <row r="251" spans="1:12" x14ac:dyDescent="0.3">
      <c r="A251" s="9">
        <f>+A250+1</f>
        <v>45538</v>
      </c>
      <c r="B251" s="25">
        <f t="shared" si="33"/>
        <v>0</v>
      </c>
      <c r="C251" s="25" t="str">
        <f t="shared" si="34"/>
        <v/>
      </c>
      <c r="D251" s="25">
        <f t="shared" si="35"/>
        <v>0</v>
      </c>
      <c r="E251" s="25">
        <f t="shared" si="36"/>
        <v>0</v>
      </c>
      <c r="F251" s="25">
        <f t="shared" si="37"/>
        <v>0</v>
      </c>
      <c r="G251" s="25" t="str">
        <f t="shared" si="38"/>
        <v/>
      </c>
      <c r="H251" s="25" t="str">
        <f t="shared" si="39"/>
        <v/>
      </c>
      <c r="I251" s="25" t="str">
        <f t="shared" si="40"/>
        <v/>
      </c>
      <c r="K251"/>
      <c r="L251"/>
    </row>
    <row r="252" spans="1:12" x14ac:dyDescent="0.3">
      <c r="A252" s="9">
        <f t="shared" si="42"/>
        <v>45539</v>
      </c>
      <c r="B252" s="25">
        <f t="shared" si="33"/>
        <v>2</v>
      </c>
      <c r="C252" s="25">
        <f t="shared" si="34"/>
        <v>1</v>
      </c>
      <c r="D252" s="25">
        <f t="shared" si="35"/>
        <v>0</v>
      </c>
      <c r="E252" s="25">
        <f t="shared" si="36"/>
        <v>2</v>
      </c>
      <c r="F252" s="25">
        <f t="shared" si="37"/>
        <v>0</v>
      </c>
      <c r="G252" s="25" t="str">
        <f t="shared" si="38"/>
        <v/>
      </c>
      <c r="H252" s="25">
        <f t="shared" si="39"/>
        <v>1</v>
      </c>
      <c r="I252" s="25" t="str">
        <f t="shared" si="40"/>
        <v/>
      </c>
      <c r="J252" t="s">
        <v>1625</v>
      </c>
      <c r="K252" t="s">
        <v>1626</v>
      </c>
      <c r="L252"/>
    </row>
    <row r="253" spans="1:12" x14ac:dyDescent="0.3">
      <c r="A253" s="9">
        <f t="shared" si="42"/>
        <v>45540</v>
      </c>
      <c r="B253" s="25">
        <f t="shared" si="33"/>
        <v>3</v>
      </c>
      <c r="C253" s="25">
        <f t="shared" si="34"/>
        <v>1</v>
      </c>
      <c r="D253" s="25">
        <f t="shared" si="35"/>
        <v>0</v>
      </c>
      <c r="E253" s="25">
        <f t="shared" si="36"/>
        <v>3</v>
      </c>
      <c r="F253" s="25">
        <f t="shared" si="37"/>
        <v>0</v>
      </c>
      <c r="G253" s="25" t="str">
        <f t="shared" si="38"/>
        <v/>
      </c>
      <c r="H253" s="25">
        <f t="shared" si="39"/>
        <v>1</v>
      </c>
      <c r="I253" s="25" t="str">
        <f t="shared" si="40"/>
        <v/>
      </c>
      <c r="J253" t="s">
        <v>1627</v>
      </c>
      <c r="K253" t="s">
        <v>1628</v>
      </c>
      <c r="L253" t="s">
        <v>1629</v>
      </c>
    </row>
    <row r="254" spans="1:12" x14ac:dyDescent="0.3">
      <c r="A254" s="9">
        <f t="shared" si="42"/>
        <v>45541</v>
      </c>
      <c r="B254" s="25">
        <f t="shared" si="33"/>
        <v>2</v>
      </c>
      <c r="C254" s="25">
        <f t="shared" si="34"/>
        <v>1</v>
      </c>
      <c r="D254" s="25">
        <f t="shared" si="35"/>
        <v>0</v>
      </c>
      <c r="E254" s="25">
        <f t="shared" si="36"/>
        <v>2</v>
      </c>
      <c r="F254" s="25">
        <f t="shared" si="37"/>
        <v>0</v>
      </c>
      <c r="G254" s="25" t="str">
        <f t="shared" si="38"/>
        <v/>
      </c>
      <c r="H254" s="25">
        <f t="shared" si="39"/>
        <v>1</v>
      </c>
      <c r="I254" s="25" t="str">
        <f t="shared" si="40"/>
        <v/>
      </c>
      <c r="J254" t="s">
        <v>1630</v>
      </c>
      <c r="K254" t="s">
        <v>1631</v>
      </c>
      <c r="L254"/>
    </row>
    <row r="255" spans="1:12" x14ac:dyDescent="0.3">
      <c r="A255" s="9">
        <f t="shared" si="42"/>
        <v>45542</v>
      </c>
      <c r="B255" s="25">
        <f t="shared" si="33"/>
        <v>3</v>
      </c>
      <c r="C255" s="25">
        <f t="shared" si="34"/>
        <v>1</v>
      </c>
      <c r="D255" s="25">
        <f t="shared" si="35"/>
        <v>1</v>
      </c>
      <c r="E255" s="25">
        <f t="shared" si="36"/>
        <v>2</v>
      </c>
      <c r="F255" s="25">
        <f t="shared" si="37"/>
        <v>0</v>
      </c>
      <c r="G255" s="25">
        <f t="shared" si="38"/>
        <v>1</v>
      </c>
      <c r="H255" s="25">
        <f t="shared" si="39"/>
        <v>1</v>
      </c>
      <c r="I255" s="25" t="str">
        <f t="shared" si="40"/>
        <v/>
      </c>
      <c r="J255" t="s">
        <v>1632</v>
      </c>
      <c r="K255" t="s">
        <v>1633</v>
      </c>
      <c r="L255" t="s">
        <v>1634</v>
      </c>
    </row>
    <row r="256" spans="1:12" x14ac:dyDescent="0.3">
      <c r="A256" s="9">
        <f t="shared" si="42"/>
        <v>45543</v>
      </c>
      <c r="B256" s="25">
        <f t="shared" si="33"/>
        <v>0</v>
      </c>
      <c r="C256" s="25" t="str">
        <f t="shared" si="34"/>
        <v/>
      </c>
      <c r="D256" s="25">
        <f t="shared" si="35"/>
        <v>0</v>
      </c>
      <c r="E256" s="25">
        <f t="shared" si="36"/>
        <v>0</v>
      </c>
      <c r="F256" s="25">
        <f t="shared" si="37"/>
        <v>0</v>
      </c>
      <c r="G256" s="25" t="str">
        <f t="shared" si="38"/>
        <v/>
      </c>
      <c r="H256" s="25" t="str">
        <f t="shared" si="39"/>
        <v/>
      </c>
      <c r="I256" s="25" t="str">
        <f t="shared" si="40"/>
        <v/>
      </c>
      <c r="K256"/>
      <c r="L256"/>
    </row>
    <row r="257" spans="1:12" x14ac:dyDescent="0.3">
      <c r="A257" s="9">
        <f t="shared" si="42"/>
        <v>45544</v>
      </c>
      <c r="B257" s="25">
        <f t="shared" si="33"/>
        <v>0</v>
      </c>
      <c r="C257" s="25" t="str">
        <f t="shared" si="34"/>
        <v/>
      </c>
      <c r="D257" s="25">
        <f t="shared" si="35"/>
        <v>0</v>
      </c>
      <c r="E257" s="25">
        <f t="shared" si="36"/>
        <v>0</v>
      </c>
      <c r="F257" s="25">
        <f t="shared" si="37"/>
        <v>0</v>
      </c>
      <c r="G257" s="25" t="str">
        <f t="shared" si="38"/>
        <v/>
      </c>
      <c r="H257" s="25" t="str">
        <f t="shared" si="39"/>
        <v/>
      </c>
      <c r="I257" s="25" t="str">
        <f t="shared" si="40"/>
        <v/>
      </c>
      <c r="K257"/>
      <c r="L257"/>
    </row>
    <row r="258" spans="1:12" x14ac:dyDescent="0.3">
      <c r="A258" s="9">
        <f t="shared" si="42"/>
        <v>45545</v>
      </c>
      <c r="B258" s="25">
        <f t="shared" si="33"/>
        <v>1</v>
      </c>
      <c r="C258" s="25">
        <f t="shared" si="34"/>
        <v>1</v>
      </c>
      <c r="D258" s="25">
        <f t="shared" si="35"/>
        <v>0</v>
      </c>
      <c r="E258" s="25">
        <f t="shared" si="36"/>
        <v>1</v>
      </c>
      <c r="F258" s="25">
        <f t="shared" si="37"/>
        <v>0</v>
      </c>
      <c r="G258" s="25" t="str">
        <f t="shared" si="38"/>
        <v/>
      </c>
      <c r="H258" s="25">
        <f t="shared" si="39"/>
        <v>1</v>
      </c>
      <c r="I258" s="25" t="str">
        <f t="shared" si="40"/>
        <v/>
      </c>
      <c r="J258" t="s">
        <v>1635</v>
      </c>
      <c r="K258"/>
      <c r="L258"/>
    </row>
    <row r="259" spans="1:12" x14ac:dyDescent="0.3">
      <c r="A259" s="9">
        <f t="shared" si="42"/>
        <v>45546</v>
      </c>
      <c r="B259" s="25">
        <f t="shared" si="33"/>
        <v>1</v>
      </c>
      <c r="C259" s="25">
        <f t="shared" si="34"/>
        <v>1</v>
      </c>
      <c r="D259" s="25">
        <f t="shared" si="35"/>
        <v>0</v>
      </c>
      <c r="E259" s="25">
        <f t="shared" si="36"/>
        <v>1</v>
      </c>
      <c r="F259" s="25">
        <f t="shared" si="37"/>
        <v>0</v>
      </c>
      <c r="G259" s="25" t="str">
        <f t="shared" si="38"/>
        <v/>
      </c>
      <c r="H259" s="25">
        <f t="shared" si="39"/>
        <v>1</v>
      </c>
      <c r="I259" s="25" t="str">
        <f t="shared" si="40"/>
        <v/>
      </c>
      <c r="J259" t="s">
        <v>1636</v>
      </c>
      <c r="K259"/>
      <c r="L259"/>
    </row>
    <row r="260" spans="1:12" x14ac:dyDescent="0.3">
      <c r="A260" s="9">
        <f t="shared" si="42"/>
        <v>45547</v>
      </c>
      <c r="B260" s="25">
        <f t="shared" si="33"/>
        <v>0</v>
      </c>
      <c r="C260" s="25" t="str">
        <f t="shared" si="34"/>
        <v/>
      </c>
      <c r="D260" s="25">
        <f t="shared" si="35"/>
        <v>0</v>
      </c>
      <c r="E260" s="25">
        <f t="shared" si="36"/>
        <v>0</v>
      </c>
      <c r="F260" s="25">
        <f t="shared" si="37"/>
        <v>0</v>
      </c>
      <c r="G260" s="25" t="str">
        <f t="shared" si="38"/>
        <v/>
      </c>
      <c r="H260" s="25" t="str">
        <f t="shared" si="39"/>
        <v/>
      </c>
      <c r="I260" s="25" t="str">
        <f t="shared" si="40"/>
        <v/>
      </c>
      <c r="K260"/>
      <c r="L260"/>
    </row>
    <row r="261" spans="1:12" x14ac:dyDescent="0.3">
      <c r="A261" s="9">
        <f t="shared" si="42"/>
        <v>45548</v>
      </c>
      <c r="B261" s="25">
        <f t="shared" si="33"/>
        <v>1</v>
      </c>
      <c r="C261" s="25">
        <f t="shared" si="34"/>
        <v>1</v>
      </c>
      <c r="D261" s="25">
        <f t="shared" si="35"/>
        <v>0</v>
      </c>
      <c r="E261" s="25">
        <f t="shared" si="36"/>
        <v>1</v>
      </c>
      <c r="F261" s="25">
        <f t="shared" si="37"/>
        <v>0</v>
      </c>
      <c r="G261" s="25" t="str">
        <f t="shared" si="38"/>
        <v/>
      </c>
      <c r="H261" s="25">
        <f t="shared" si="39"/>
        <v>1</v>
      </c>
      <c r="I261" s="25" t="str">
        <f t="shared" si="40"/>
        <v/>
      </c>
      <c r="J261" t="s">
        <v>1637</v>
      </c>
      <c r="K261"/>
      <c r="L261"/>
    </row>
    <row r="262" spans="1:12" x14ac:dyDescent="0.3">
      <c r="A262" s="9">
        <f>+A261+1</f>
        <v>45549</v>
      </c>
      <c r="B262" s="25">
        <f t="shared" ref="B262:B325" si="43">COUNTA(J262:O262)</f>
        <v>1</v>
      </c>
      <c r="C262" s="25">
        <f t="shared" ref="C262:C325" si="44">IF(B262&lt;&gt;0,1,"")</f>
        <v>1</v>
      </c>
      <c r="D262" s="25">
        <f t="shared" ref="D262:D325" si="45">IF(MID(J262,8,1)="M",1,0)+IF(MID(K262,8,1)="M",1,0)+IF(MID(L262,8,1)="M",1,0)+IF(MID(M262,8,1)="M",1,0)+IF(MID(N262,8,1)="M",1,0)</f>
        <v>0</v>
      </c>
      <c r="E262" s="25">
        <f t="shared" ref="E262:E325" si="46">IF(MID(J262,8,1)="H",1,0)+IF(MID(K262,8,1)="H",1,0)+IF(MID(L262,8,1)="H",1,0)+IF(MID(M262,8,1)="H",1,0)+IF(MID(N262,8,1)="H",1,0)</f>
        <v>1</v>
      </c>
      <c r="F262" s="25">
        <f t="shared" ref="F262:F325" si="47">IF(MID(J262,8,1)="A",1,0)+IF(MID(K262,8,1)="A",1,0)+IF(MID(L262,8,1)="A",1,0)+IF(MID(M262,8,1)="A",1,0)+IF(MID(N262,8,1)="A",1,0)</f>
        <v>0</v>
      </c>
      <c r="G262" s="25" t="str">
        <f t="shared" ref="G262:G325" si="48">IF(D262&lt;&gt;0,1,"")</f>
        <v/>
      </c>
      <c r="H262" s="25">
        <f t="shared" ref="H262:H325" si="49">IF(E262&lt;&gt;0,1,"")</f>
        <v>1</v>
      </c>
      <c r="I262" s="25" t="str">
        <f t="shared" ref="I262:I325" si="50">IF(F262&lt;&gt;0,1,"")</f>
        <v/>
      </c>
      <c r="J262" t="s">
        <v>1638</v>
      </c>
      <c r="K262"/>
      <c r="L262"/>
    </row>
    <row r="263" spans="1:12" x14ac:dyDescent="0.3">
      <c r="A263" s="9">
        <f>+A262+1</f>
        <v>45550</v>
      </c>
      <c r="B263" s="25">
        <f t="shared" si="43"/>
        <v>1</v>
      </c>
      <c r="C263" s="25">
        <f t="shared" si="44"/>
        <v>1</v>
      </c>
      <c r="D263" s="25">
        <f t="shared" si="45"/>
        <v>0</v>
      </c>
      <c r="E263" s="25">
        <f t="shared" si="46"/>
        <v>1</v>
      </c>
      <c r="F263" s="25">
        <f t="shared" si="47"/>
        <v>0</v>
      </c>
      <c r="G263" s="25" t="str">
        <f t="shared" si="48"/>
        <v/>
      </c>
      <c r="H263" s="25">
        <f t="shared" si="49"/>
        <v>1</v>
      </c>
      <c r="I263" s="25" t="str">
        <f t="shared" si="50"/>
        <v/>
      </c>
      <c r="J263" t="s">
        <v>1639</v>
      </c>
      <c r="K263"/>
      <c r="L263"/>
    </row>
    <row r="264" spans="1:12" x14ac:dyDescent="0.3">
      <c r="A264" s="9">
        <f t="shared" si="42"/>
        <v>45551</v>
      </c>
      <c r="B264" s="25">
        <f t="shared" si="43"/>
        <v>1</v>
      </c>
      <c r="C264" s="25">
        <f t="shared" si="44"/>
        <v>1</v>
      </c>
      <c r="D264" s="25">
        <f t="shared" si="45"/>
        <v>0</v>
      </c>
      <c r="E264" s="25">
        <f t="shared" si="46"/>
        <v>1</v>
      </c>
      <c r="F264" s="25">
        <f t="shared" si="47"/>
        <v>0</v>
      </c>
      <c r="G264" s="25" t="str">
        <f t="shared" si="48"/>
        <v/>
      </c>
      <c r="H264" s="25">
        <f t="shared" si="49"/>
        <v>1</v>
      </c>
      <c r="I264" s="25" t="str">
        <f t="shared" si="50"/>
        <v/>
      </c>
      <c r="J264" t="s">
        <v>1640</v>
      </c>
      <c r="K264"/>
      <c r="L264"/>
    </row>
    <row r="265" spans="1:12" x14ac:dyDescent="0.3">
      <c r="A265" s="9">
        <f t="shared" si="42"/>
        <v>45552</v>
      </c>
      <c r="B265" s="25">
        <f t="shared" si="43"/>
        <v>1</v>
      </c>
      <c r="C265" s="25">
        <f t="shared" si="44"/>
        <v>1</v>
      </c>
      <c r="D265" s="25">
        <f t="shared" si="45"/>
        <v>0</v>
      </c>
      <c r="E265" s="25">
        <f t="shared" si="46"/>
        <v>1</v>
      </c>
      <c r="F265" s="25">
        <f t="shared" si="47"/>
        <v>0</v>
      </c>
      <c r="G265" s="25" t="str">
        <f t="shared" si="48"/>
        <v/>
      </c>
      <c r="H265" s="25">
        <f t="shared" si="49"/>
        <v>1</v>
      </c>
      <c r="I265" s="25" t="str">
        <f t="shared" si="50"/>
        <v/>
      </c>
      <c r="J265" t="s">
        <v>1641</v>
      </c>
      <c r="K265"/>
      <c r="L265"/>
    </row>
    <row r="266" spans="1:12" x14ac:dyDescent="0.3">
      <c r="A266" s="9">
        <f t="shared" si="42"/>
        <v>45553</v>
      </c>
      <c r="B266" s="25">
        <f t="shared" si="43"/>
        <v>1</v>
      </c>
      <c r="C266" s="25">
        <f t="shared" si="44"/>
        <v>1</v>
      </c>
      <c r="D266" s="25">
        <f t="shared" si="45"/>
        <v>0</v>
      </c>
      <c r="E266" s="25">
        <f t="shared" si="46"/>
        <v>1</v>
      </c>
      <c r="F266" s="25">
        <f t="shared" si="47"/>
        <v>0</v>
      </c>
      <c r="G266" s="25" t="str">
        <f t="shared" si="48"/>
        <v/>
      </c>
      <c r="H266" s="25">
        <f t="shared" si="49"/>
        <v>1</v>
      </c>
      <c r="I266" s="25" t="str">
        <f t="shared" si="50"/>
        <v/>
      </c>
      <c r="J266" t="s">
        <v>1642</v>
      </c>
      <c r="K266"/>
      <c r="L266"/>
    </row>
    <row r="267" spans="1:12" x14ac:dyDescent="0.3">
      <c r="A267" s="9">
        <f t="shared" si="42"/>
        <v>45554</v>
      </c>
      <c r="B267" s="25">
        <f t="shared" si="43"/>
        <v>1</v>
      </c>
      <c r="C267" s="25">
        <f t="shared" si="44"/>
        <v>1</v>
      </c>
      <c r="D267" s="25">
        <f t="shared" si="45"/>
        <v>0</v>
      </c>
      <c r="E267" s="25">
        <f t="shared" si="46"/>
        <v>1</v>
      </c>
      <c r="F267" s="25">
        <f t="shared" si="47"/>
        <v>0</v>
      </c>
      <c r="G267" s="25" t="str">
        <f t="shared" si="48"/>
        <v/>
      </c>
      <c r="H267" s="25">
        <f t="shared" si="49"/>
        <v>1</v>
      </c>
      <c r="I267" s="25" t="str">
        <f t="shared" si="50"/>
        <v/>
      </c>
      <c r="J267" t="s">
        <v>1643</v>
      </c>
      <c r="K267"/>
      <c r="L267"/>
    </row>
    <row r="268" spans="1:12" x14ac:dyDescent="0.3">
      <c r="A268" s="9">
        <f t="shared" si="42"/>
        <v>45555</v>
      </c>
      <c r="B268" s="25">
        <f>COUNTA(J268:O268)</f>
        <v>1</v>
      </c>
      <c r="C268" s="25">
        <f t="shared" si="44"/>
        <v>1</v>
      </c>
      <c r="D268" s="25">
        <f t="shared" si="45"/>
        <v>1</v>
      </c>
      <c r="E268" s="25">
        <f t="shared" si="46"/>
        <v>0</v>
      </c>
      <c r="F268" s="25">
        <f t="shared" si="47"/>
        <v>0</v>
      </c>
      <c r="G268" s="25">
        <f t="shared" si="48"/>
        <v>1</v>
      </c>
      <c r="H268" s="25" t="str">
        <f t="shared" si="49"/>
        <v/>
      </c>
      <c r="I268" s="25" t="str">
        <f t="shared" si="50"/>
        <v/>
      </c>
      <c r="J268" s="41" t="s">
        <v>1644</v>
      </c>
      <c r="K268"/>
      <c r="L268"/>
    </row>
    <row r="269" spans="1:12" x14ac:dyDescent="0.3">
      <c r="A269" s="9">
        <f t="shared" si="42"/>
        <v>45556</v>
      </c>
      <c r="B269" s="25">
        <f t="shared" si="43"/>
        <v>2</v>
      </c>
      <c r="C269" s="25">
        <f t="shared" si="44"/>
        <v>1</v>
      </c>
      <c r="D269" s="25">
        <f t="shared" si="45"/>
        <v>0</v>
      </c>
      <c r="E269" s="25">
        <f t="shared" si="46"/>
        <v>1</v>
      </c>
      <c r="F269" s="25">
        <f t="shared" si="47"/>
        <v>1</v>
      </c>
      <c r="G269" s="25" t="str">
        <f t="shared" si="48"/>
        <v/>
      </c>
      <c r="H269" s="25">
        <f t="shared" si="49"/>
        <v>1</v>
      </c>
      <c r="I269" s="25">
        <f t="shared" si="50"/>
        <v>1</v>
      </c>
      <c r="J269" s="43" t="s">
        <v>1645</v>
      </c>
      <c r="K269" t="s">
        <v>1646</v>
      </c>
      <c r="L269"/>
    </row>
    <row r="270" spans="1:12" x14ac:dyDescent="0.3">
      <c r="A270" s="9">
        <f t="shared" si="42"/>
        <v>45557</v>
      </c>
      <c r="B270" s="25">
        <f t="shared" si="43"/>
        <v>3</v>
      </c>
      <c r="C270" s="25">
        <f t="shared" si="44"/>
        <v>1</v>
      </c>
      <c r="D270" s="25">
        <f t="shared" si="45"/>
        <v>0</v>
      </c>
      <c r="E270" s="25">
        <f t="shared" si="46"/>
        <v>3</v>
      </c>
      <c r="F270" s="25">
        <f t="shared" si="47"/>
        <v>0</v>
      </c>
      <c r="G270" s="25" t="str">
        <f t="shared" si="48"/>
        <v/>
      </c>
      <c r="H270" s="25">
        <f t="shared" si="49"/>
        <v>1</v>
      </c>
      <c r="I270" s="25" t="str">
        <f t="shared" si="50"/>
        <v/>
      </c>
      <c r="J270" t="s">
        <v>1647</v>
      </c>
      <c r="K270" t="s">
        <v>1648</v>
      </c>
      <c r="L270" t="s">
        <v>1649</v>
      </c>
    </row>
    <row r="271" spans="1:12" x14ac:dyDescent="0.3">
      <c r="A271" s="9">
        <f t="shared" si="42"/>
        <v>45558</v>
      </c>
      <c r="B271" s="25">
        <f t="shared" si="43"/>
        <v>0</v>
      </c>
      <c r="C271" s="25" t="str">
        <f t="shared" si="44"/>
        <v/>
      </c>
      <c r="D271" s="25">
        <f t="shared" si="45"/>
        <v>0</v>
      </c>
      <c r="E271" s="25">
        <f t="shared" si="46"/>
        <v>0</v>
      </c>
      <c r="F271" s="25">
        <f t="shared" si="47"/>
        <v>0</v>
      </c>
      <c r="G271" s="25" t="str">
        <f t="shared" si="48"/>
        <v/>
      </c>
      <c r="H271" s="25" t="str">
        <f t="shared" si="49"/>
        <v/>
      </c>
      <c r="I271" s="25" t="str">
        <f t="shared" si="50"/>
        <v/>
      </c>
      <c r="K271"/>
      <c r="L271"/>
    </row>
    <row r="272" spans="1:12" x14ac:dyDescent="0.3">
      <c r="A272" s="9">
        <f>+A271+1</f>
        <v>45559</v>
      </c>
      <c r="B272" s="25">
        <f t="shared" si="43"/>
        <v>2</v>
      </c>
      <c r="C272" s="25">
        <f t="shared" si="44"/>
        <v>1</v>
      </c>
      <c r="D272" s="25">
        <f t="shared" si="45"/>
        <v>1</v>
      </c>
      <c r="E272" s="25">
        <f t="shared" si="46"/>
        <v>1</v>
      </c>
      <c r="F272" s="25">
        <f t="shared" si="47"/>
        <v>0</v>
      </c>
      <c r="G272" s="25">
        <f t="shared" si="48"/>
        <v>1</v>
      </c>
      <c r="H272" s="25">
        <f t="shared" si="49"/>
        <v>1</v>
      </c>
      <c r="I272" s="25" t="str">
        <f t="shared" si="50"/>
        <v/>
      </c>
      <c r="J272" t="s">
        <v>1650</v>
      </c>
      <c r="K272" s="41" t="s">
        <v>1651</v>
      </c>
      <c r="L272"/>
    </row>
    <row r="273" spans="1:12" x14ac:dyDescent="0.3">
      <c r="A273" s="9">
        <f>+A272+1</f>
        <v>45560</v>
      </c>
      <c r="B273" s="25">
        <f t="shared" si="43"/>
        <v>1</v>
      </c>
      <c r="C273" s="25">
        <f t="shared" si="44"/>
        <v>1</v>
      </c>
      <c r="D273" s="25">
        <f t="shared" si="45"/>
        <v>0</v>
      </c>
      <c r="E273" s="25">
        <f t="shared" si="46"/>
        <v>1</v>
      </c>
      <c r="F273" s="25">
        <f t="shared" si="47"/>
        <v>0</v>
      </c>
      <c r="G273" s="25" t="str">
        <f t="shared" si="48"/>
        <v/>
      </c>
      <c r="H273" s="25">
        <f t="shared" si="49"/>
        <v>1</v>
      </c>
      <c r="I273" s="25" t="str">
        <f t="shared" si="50"/>
        <v/>
      </c>
      <c r="J273" t="s">
        <v>1652</v>
      </c>
      <c r="K273"/>
      <c r="L273"/>
    </row>
    <row r="274" spans="1:12" x14ac:dyDescent="0.3">
      <c r="A274" s="9">
        <f>+A273+1</f>
        <v>45561</v>
      </c>
      <c r="B274" s="25">
        <f t="shared" si="43"/>
        <v>2</v>
      </c>
      <c r="C274" s="25">
        <f t="shared" si="44"/>
        <v>1</v>
      </c>
      <c r="D274" s="25">
        <f t="shared" si="45"/>
        <v>1</v>
      </c>
      <c r="E274" s="25">
        <f t="shared" si="46"/>
        <v>1</v>
      </c>
      <c r="F274" s="25">
        <f t="shared" si="47"/>
        <v>0</v>
      </c>
      <c r="G274" s="25">
        <f t="shared" si="48"/>
        <v>1</v>
      </c>
      <c r="H274" s="25">
        <f t="shared" si="49"/>
        <v>1</v>
      </c>
      <c r="I274" s="25" t="str">
        <f t="shared" si="50"/>
        <v/>
      </c>
      <c r="J274" s="41" t="s">
        <v>1653</v>
      </c>
      <c r="K274" t="s">
        <v>1654</v>
      </c>
      <c r="L274"/>
    </row>
    <row r="275" spans="1:12" x14ac:dyDescent="0.3">
      <c r="A275" s="9">
        <f t="shared" ref="A275:A338" si="51">+A274+1</f>
        <v>45562</v>
      </c>
      <c r="B275" s="25">
        <f t="shared" si="43"/>
        <v>2</v>
      </c>
      <c r="C275" s="25">
        <f t="shared" si="44"/>
        <v>1</v>
      </c>
      <c r="D275" s="25">
        <f t="shared" si="45"/>
        <v>0</v>
      </c>
      <c r="E275" s="25">
        <f t="shared" si="46"/>
        <v>2</v>
      </c>
      <c r="F275" s="25">
        <f t="shared" si="47"/>
        <v>0</v>
      </c>
      <c r="G275" s="25" t="str">
        <f t="shared" si="48"/>
        <v/>
      </c>
      <c r="H275" s="25">
        <f t="shared" si="49"/>
        <v>1</v>
      </c>
      <c r="I275" s="25" t="str">
        <f t="shared" si="50"/>
        <v/>
      </c>
      <c r="J275" t="s">
        <v>1655</v>
      </c>
      <c r="K275" t="s">
        <v>1656</v>
      </c>
      <c r="L275"/>
    </row>
    <row r="276" spans="1:12" x14ac:dyDescent="0.3">
      <c r="A276" s="9">
        <f t="shared" si="51"/>
        <v>45563</v>
      </c>
      <c r="B276" s="25">
        <f t="shared" si="43"/>
        <v>2</v>
      </c>
      <c r="C276" s="25">
        <f t="shared" si="44"/>
        <v>1</v>
      </c>
      <c r="D276" s="25">
        <f t="shared" si="45"/>
        <v>0</v>
      </c>
      <c r="E276" s="25">
        <f t="shared" si="46"/>
        <v>2</v>
      </c>
      <c r="F276" s="25">
        <f t="shared" si="47"/>
        <v>0</v>
      </c>
      <c r="G276" s="25" t="str">
        <f t="shared" si="48"/>
        <v/>
      </c>
      <c r="H276" s="25">
        <f t="shared" si="49"/>
        <v>1</v>
      </c>
      <c r="I276" s="25" t="str">
        <f t="shared" si="50"/>
        <v/>
      </c>
      <c r="J276" t="s">
        <v>1657</v>
      </c>
      <c r="K276" t="s">
        <v>1658</v>
      </c>
      <c r="L276"/>
    </row>
    <row r="277" spans="1:12" x14ac:dyDescent="0.3">
      <c r="A277" s="9">
        <f t="shared" si="51"/>
        <v>45564</v>
      </c>
      <c r="B277" s="25">
        <f t="shared" si="43"/>
        <v>1</v>
      </c>
      <c r="C277" s="25">
        <f t="shared" si="44"/>
        <v>1</v>
      </c>
      <c r="D277" s="25">
        <f t="shared" si="45"/>
        <v>0</v>
      </c>
      <c r="E277" s="25">
        <f t="shared" si="46"/>
        <v>1</v>
      </c>
      <c r="F277" s="25">
        <f t="shared" si="47"/>
        <v>0</v>
      </c>
      <c r="G277" s="25" t="str">
        <f t="shared" si="48"/>
        <v/>
      </c>
      <c r="H277" s="25">
        <f t="shared" si="49"/>
        <v>1</v>
      </c>
      <c r="I277" s="25" t="str">
        <f t="shared" si="50"/>
        <v/>
      </c>
      <c r="J277" t="s">
        <v>1659</v>
      </c>
      <c r="K277"/>
      <c r="L277"/>
    </row>
    <row r="278" spans="1:12" x14ac:dyDescent="0.3">
      <c r="A278" s="9">
        <f t="shared" si="51"/>
        <v>45565</v>
      </c>
      <c r="B278" s="25">
        <f t="shared" si="43"/>
        <v>0</v>
      </c>
      <c r="C278" s="25" t="str">
        <f t="shared" si="44"/>
        <v/>
      </c>
      <c r="D278" s="25">
        <f t="shared" si="45"/>
        <v>0</v>
      </c>
      <c r="E278" s="25">
        <f t="shared" si="46"/>
        <v>0</v>
      </c>
      <c r="F278" s="25">
        <f t="shared" si="47"/>
        <v>0</v>
      </c>
      <c r="G278" s="25" t="str">
        <f t="shared" si="48"/>
        <v/>
      </c>
      <c r="H278" s="25" t="str">
        <f t="shared" si="49"/>
        <v/>
      </c>
      <c r="I278" s="25" t="str">
        <f t="shared" si="50"/>
        <v/>
      </c>
      <c r="K278"/>
      <c r="L278"/>
    </row>
    <row r="279" spans="1:12" x14ac:dyDescent="0.3">
      <c r="A279" s="9">
        <f t="shared" si="51"/>
        <v>45566</v>
      </c>
      <c r="B279" s="25">
        <f t="shared" si="43"/>
        <v>2</v>
      </c>
      <c r="C279" s="25">
        <f t="shared" si="44"/>
        <v>1</v>
      </c>
      <c r="D279" s="25">
        <f t="shared" si="45"/>
        <v>1</v>
      </c>
      <c r="E279" s="25">
        <f t="shared" si="46"/>
        <v>1</v>
      </c>
      <c r="F279" s="25">
        <f t="shared" si="47"/>
        <v>0</v>
      </c>
      <c r="G279" s="25">
        <f t="shared" si="48"/>
        <v>1</v>
      </c>
      <c r="H279" s="25">
        <f t="shared" si="49"/>
        <v>1</v>
      </c>
      <c r="I279" s="25" t="str">
        <f t="shared" si="50"/>
        <v/>
      </c>
      <c r="J279" t="s">
        <v>1660</v>
      </c>
      <c r="K279" s="41" t="s">
        <v>1661</v>
      </c>
      <c r="L279"/>
    </row>
    <row r="280" spans="1:12" x14ac:dyDescent="0.3">
      <c r="A280" s="9">
        <f t="shared" si="51"/>
        <v>45567</v>
      </c>
      <c r="B280" s="25">
        <f>COUNTA(J280:O280)</f>
        <v>1</v>
      </c>
      <c r="C280" s="25">
        <f t="shared" si="44"/>
        <v>1</v>
      </c>
      <c r="D280" s="25">
        <f t="shared" si="45"/>
        <v>1</v>
      </c>
      <c r="E280" s="25">
        <f t="shared" si="46"/>
        <v>0</v>
      </c>
      <c r="F280" s="25">
        <f t="shared" si="47"/>
        <v>0</v>
      </c>
      <c r="G280" s="25">
        <f t="shared" si="48"/>
        <v>1</v>
      </c>
      <c r="H280" s="25" t="str">
        <f t="shared" si="49"/>
        <v/>
      </c>
      <c r="I280" s="25" t="str">
        <f t="shared" si="50"/>
        <v/>
      </c>
      <c r="J280" s="41" t="s">
        <v>1662</v>
      </c>
      <c r="K280"/>
      <c r="L280"/>
    </row>
    <row r="281" spans="1:12" x14ac:dyDescent="0.3">
      <c r="A281" s="9">
        <f t="shared" si="51"/>
        <v>45568</v>
      </c>
      <c r="B281" s="25">
        <f t="shared" si="43"/>
        <v>1</v>
      </c>
      <c r="C281" s="25">
        <f t="shared" si="44"/>
        <v>1</v>
      </c>
      <c r="D281" s="25">
        <f t="shared" si="45"/>
        <v>0</v>
      </c>
      <c r="E281" s="25">
        <f t="shared" si="46"/>
        <v>1</v>
      </c>
      <c r="F281" s="25">
        <f t="shared" si="47"/>
        <v>0</v>
      </c>
      <c r="G281" s="25" t="str">
        <f t="shared" si="48"/>
        <v/>
      </c>
      <c r="H281" s="25">
        <f t="shared" si="49"/>
        <v>1</v>
      </c>
      <c r="I281" s="25" t="str">
        <f t="shared" si="50"/>
        <v/>
      </c>
      <c r="J281" t="s">
        <v>1663</v>
      </c>
      <c r="K281"/>
      <c r="L281"/>
    </row>
    <row r="282" spans="1:12" x14ac:dyDescent="0.3">
      <c r="A282" s="9">
        <f t="shared" si="51"/>
        <v>45569</v>
      </c>
      <c r="B282" s="25">
        <f t="shared" si="43"/>
        <v>3</v>
      </c>
      <c r="C282" s="25">
        <f t="shared" si="44"/>
        <v>1</v>
      </c>
      <c r="D282" s="25">
        <f t="shared" si="45"/>
        <v>0</v>
      </c>
      <c r="E282" s="25">
        <f t="shared" si="46"/>
        <v>3</v>
      </c>
      <c r="F282" s="25">
        <f t="shared" si="47"/>
        <v>0</v>
      </c>
      <c r="G282" s="25" t="str">
        <f t="shared" si="48"/>
        <v/>
      </c>
      <c r="H282" s="25">
        <f t="shared" si="49"/>
        <v>1</v>
      </c>
      <c r="I282" s="25" t="str">
        <f t="shared" si="50"/>
        <v/>
      </c>
      <c r="J282" t="s">
        <v>1664</v>
      </c>
      <c r="K282" t="s">
        <v>1665</v>
      </c>
      <c r="L282" t="s">
        <v>1666</v>
      </c>
    </row>
    <row r="283" spans="1:12" x14ac:dyDescent="0.3">
      <c r="A283" s="9">
        <f t="shared" si="51"/>
        <v>45570</v>
      </c>
      <c r="B283" s="25">
        <f t="shared" si="43"/>
        <v>1</v>
      </c>
      <c r="C283" s="25">
        <f t="shared" si="44"/>
        <v>1</v>
      </c>
      <c r="D283" s="25">
        <f t="shared" si="45"/>
        <v>0</v>
      </c>
      <c r="E283" s="25">
        <f t="shared" si="46"/>
        <v>1</v>
      </c>
      <c r="F283" s="25">
        <f t="shared" si="47"/>
        <v>0</v>
      </c>
      <c r="G283" s="25" t="str">
        <f t="shared" si="48"/>
        <v/>
      </c>
      <c r="H283" s="25">
        <f t="shared" si="49"/>
        <v>1</v>
      </c>
      <c r="I283" s="25" t="str">
        <f t="shared" si="50"/>
        <v/>
      </c>
      <c r="J283" t="s">
        <v>1667</v>
      </c>
      <c r="K283"/>
      <c r="L283"/>
    </row>
    <row r="284" spans="1:12" x14ac:dyDescent="0.3">
      <c r="A284" s="9">
        <f t="shared" si="51"/>
        <v>45571</v>
      </c>
      <c r="B284" s="25">
        <f t="shared" si="43"/>
        <v>2</v>
      </c>
      <c r="C284" s="25">
        <f t="shared" si="44"/>
        <v>1</v>
      </c>
      <c r="D284" s="25">
        <f t="shared" si="45"/>
        <v>0</v>
      </c>
      <c r="E284" s="25">
        <f t="shared" si="46"/>
        <v>2</v>
      </c>
      <c r="F284" s="25">
        <f t="shared" si="47"/>
        <v>0</v>
      </c>
      <c r="G284" s="25" t="str">
        <f t="shared" si="48"/>
        <v/>
      </c>
      <c r="H284" s="25">
        <f t="shared" si="49"/>
        <v>1</v>
      </c>
      <c r="I284" s="25" t="str">
        <f t="shared" si="50"/>
        <v/>
      </c>
      <c r="J284" t="s">
        <v>1668</v>
      </c>
      <c r="K284" t="s">
        <v>1669</v>
      </c>
      <c r="L284"/>
    </row>
    <row r="285" spans="1:12" x14ac:dyDescent="0.3">
      <c r="A285" s="9">
        <f t="shared" si="51"/>
        <v>45572</v>
      </c>
      <c r="B285" s="25">
        <f t="shared" si="43"/>
        <v>3</v>
      </c>
      <c r="C285" s="25">
        <f t="shared" si="44"/>
        <v>1</v>
      </c>
      <c r="D285" s="25">
        <f t="shared" si="45"/>
        <v>2</v>
      </c>
      <c r="E285" s="25">
        <f t="shared" si="46"/>
        <v>1</v>
      </c>
      <c r="F285" s="25">
        <f t="shared" si="47"/>
        <v>0</v>
      </c>
      <c r="G285" s="25">
        <f t="shared" si="48"/>
        <v>1</v>
      </c>
      <c r="H285" s="25">
        <f t="shared" si="49"/>
        <v>1</v>
      </c>
      <c r="I285" s="25" t="str">
        <f t="shared" si="50"/>
        <v/>
      </c>
      <c r="J285" t="s">
        <v>1670</v>
      </c>
      <c r="K285" s="41" t="s">
        <v>1671</v>
      </c>
      <c r="L285" s="41" t="s">
        <v>1672</v>
      </c>
    </row>
    <row r="286" spans="1:12" x14ac:dyDescent="0.3">
      <c r="A286" s="9">
        <f t="shared" si="51"/>
        <v>45573</v>
      </c>
      <c r="B286" s="25">
        <f t="shared" si="43"/>
        <v>0</v>
      </c>
      <c r="C286" s="25" t="str">
        <f t="shared" si="44"/>
        <v/>
      </c>
      <c r="D286" s="25">
        <f t="shared" si="45"/>
        <v>0</v>
      </c>
      <c r="E286" s="25">
        <f t="shared" si="46"/>
        <v>0</v>
      </c>
      <c r="F286" s="25">
        <f t="shared" si="47"/>
        <v>0</v>
      </c>
      <c r="G286" s="25" t="str">
        <f t="shared" si="48"/>
        <v/>
      </c>
      <c r="H286" s="25" t="str">
        <f t="shared" si="49"/>
        <v/>
      </c>
      <c r="I286" s="25" t="str">
        <f t="shared" si="50"/>
        <v/>
      </c>
      <c r="K286"/>
      <c r="L286"/>
    </row>
    <row r="287" spans="1:12" x14ac:dyDescent="0.3">
      <c r="A287" s="9">
        <f t="shared" si="51"/>
        <v>45574</v>
      </c>
      <c r="B287" s="25">
        <f t="shared" si="43"/>
        <v>1</v>
      </c>
      <c r="C287" s="25">
        <f t="shared" si="44"/>
        <v>1</v>
      </c>
      <c r="D287" s="25">
        <f t="shared" si="45"/>
        <v>0</v>
      </c>
      <c r="E287" s="25">
        <f t="shared" si="46"/>
        <v>1</v>
      </c>
      <c r="F287" s="25">
        <f t="shared" si="47"/>
        <v>0</v>
      </c>
      <c r="G287" s="25" t="str">
        <f t="shared" si="48"/>
        <v/>
      </c>
      <c r="H287" s="25">
        <f t="shared" si="49"/>
        <v>1</v>
      </c>
      <c r="I287" s="25" t="str">
        <f t="shared" si="50"/>
        <v/>
      </c>
      <c r="J287" t="s">
        <v>1599</v>
      </c>
      <c r="K287"/>
      <c r="L287"/>
    </row>
    <row r="288" spans="1:12" x14ac:dyDescent="0.3">
      <c r="A288" s="9">
        <f t="shared" si="51"/>
        <v>45575</v>
      </c>
      <c r="B288" s="25">
        <f t="shared" si="43"/>
        <v>1</v>
      </c>
      <c r="C288" s="25">
        <f t="shared" si="44"/>
        <v>1</v>
      </c>
      <c r="D288" s="25">
        <f t="shared" si="45"/>
        <v>0</v>
      </c>
      <c r="E288" s="25">
        <f t="shared" si="46"/>
        <v>1</v>
      </c>
      <c r="F288" s="25">
        <f t="shared" si="47"/>
        <v>0</v>
      </c>
      <c r="G288" s="25" t="str">
        <f t="shared" si="48"/>
        <v/>
      </c>
      <c r="H288" s="25">
        <f t="shared" si="49"/>
        <v>1</v>
      </c>
      <c r="I288" s="25" t="str">
        <f t="shared" si="50"/>
        <v/>
      </c>
      <c r="J288" t="s">
        <v>1673</v>
      </c>
      <c r="K288"/>
      <c r="L288"/>
    </row>
    <row r="289" spans="1:14" x14ac:dyDescent="0.3">
      <c r="A289" s="9">
        <f t="shared" si="51"/>
        <v>45576</v>
      </c>
      <c r="B289" s="25">
        <f t="shared" si="43"/>
        <v>2</v>
      </c>
      <c r="C289" s="25">
        <f t="shared" si="44"/>
        <v>1</v>
      </c>
      <c r="D289" s="25">
        <f t="shared" si="45"/>
        <v>0</v>
      </c>
      <c r="E289" s="25">
        <f t="shared" si="46"/>
        <v>2</v>
      </c>
      <c r="F289" s="25">
        <f t="shared" si="47"/>
        <v>0</v>
      </c>
      <c r="G289" s="25" t="str">
        <f t="shared" si="48"/>
        <v/>
      </c>
      <c r="H289" s="25">
        <f t="shared" si="49"/>
        <v>1</v>
      </c>
      <c r="I289" s="25" t="str">
        <f t="shared" si="50"/>
        <v/>
      </c>
      <c r="J289" t="s">
        <v>1674</v>
      </c>
      <c r="K289" t="s">
        <v>1675</v>
      </c>
      <c r="L289"/>
    </row>
    <row r="290" spans="1:14" s="1" customFormat="1" x14ac:dyDescent="0.3">
      <c r="A290" s="9">
        <f t="shared" si="51"/>
        <v>45577</v>
      </c>
      <c r="B290" s="25">
        <f t="shared" si="43"/>
        <v>0</v>
      </c>
      <c r="C290" s="25" t="str">
        <f t="shared" si="44"/>
        <v/>
      </c>
      <c r="D290" s="25">
        <f t="shared" si="45"/>
        <v>0</v>
      </c>
      <c r="E290" s="25">
        <f t="shared" si="46"/>
        <v>0</v>
      </c>
      <c r="F290" s="25">
        <f t="shared" si="47"/>
        <v>0</v>
      </c>
      <c r="G290" s="25" t="str">
        <f t="shared" si="48"/>
        <v/>
      </c>
      <c r="H290" s="25" t="str">
        <f t="shared" si="49"/>
        <v/>
      </c>
      <c r="I290" s="25" t="str">
        <f t="shared" si="50"/>
        <v/>
      </c>
      <c r="J290"/>
      <c r="K290"/>
      <c r="L290"/>
      <c r="M290"/>
      <c r="N290"/>
    </row>
    <row r="291" spans="1:14" s="1" customFormat="1" x14ac:dyDescent="0.3">
      <c r="A291" s="9">
        <f t="shared" si="51"/>
        <v>45578</v>
      </c>
      <c r="B291" s="25">
        <f t="shared" si="43"/>
        <v>0</v>
      </c>
      <c r="C291" s="25" t="str">
        <f t="shared" si="44"/>
        <v/>
      </c>
      <c r="D291" s="25">
        <f t="shared" si="45"/>
        <v>0</v>
      </c>
      <c r="E291" s="25">
        <f t="shared" si="46"/>
        <v>0</v>
      </c>
      <c r="F291" s="25">
        <f t="shared" si="47"/>
        <v>0</v>
      </c>
      <c r="G291" s="25" t="str">
        <f t="shared" si="48"/>
        <v/>
      </c>
      <c r="H291" s="25" t="str">
        <f t="shared" si="49"/>
        <v/>
      </c>
      <c r="I291" s="25" t="str">
        <f t="shared" si="50"/>
        <v/>
      </c>
      <c r="J291"/>
      <c r="K291"/>
      <c r="L291"/>
      <c r="M291"/>
      <c r="N291"/>
    </row>
    <row r="292" spans="1:14" s="1" customFormat="1" x14ac:dyDescent="0.3">
      <c r="A292" s="9">
        <f t="shared" si="51"/>
        <v>45579</v>
      </c>
      <c r="B292" s="25">
        <f t="shared" si="43"/>
        <v>2</v>
      </c>
      <c r="C292" s="25">
        <f t="shared" si="44"/>
        <v>1</v>
      </c>
      <c r="D292" s="25">
        <f t="shared" si="45"/>
        <v>1</v>
      </c>
      <c r="E292" s="25">
        <f t="shared" si="46"/>
        <v>1</v>
      </c>
      <c r="F292" s="25">
        <f t="shared" si="47"/>
        <v>0</v>
      </c>
      <c r="G292" s="25">
        <f t="shared" si="48"/>
        <v>1</v>
      </c>
      <c r="H292" s="25">
        <f t="shared" si="49"/>
        <v>1</v>
      </c>
      <c r="I292" s="25" t="str">
        <f t="shared" si="50"/>
        <v/>
      </c>
      <c r="J292" t="s">
        <v>1676</v>
      </c>
      <c r="K292" s="41" t="s">
        <v>1677</v>
      </c>
      <c r="L292"/>
      <c r="M292"/>
      <c r="N292"/>
    </row>
    <row r="293" spans="1:14" s="1" customFormat="1" x14ac:dyDescent="0.3">
      <c r="A293" s="9">
        <f t="shared" si="51"/>
        <v>45580</v>
      </c>
      <c r="B293" s="25">
        <f t="shared" si="43"/>
        <v>2</v>
      </c>
      <c r="C293" s="25">
        <f t="shared" si="44"/>
        <v>1</v>
      </c>
      <c r="D293" s="25">
        <f t="shared" si="45"/>
        <v>1</v>
      </c>
      <c r="E293" s="25">
        <f t="shared" si="46"/>
        <v>1</v>
      </c>
      <c r="F293" s="25">
        <f t="shared" si="47"/>
        <v>0</v>
      </c>
      <c r="G293" s="25">
        <f t="shared" si="48"/>
        <v>1</v>
      </c>
      <c r="H293" s="25">
        <f t="shared" si="49"/>
        <v>1</v>
      </c>
      <c r="I293" s="25" t="str">
        <f t="shared" si="50"/>
        <v/>
      </c>
      <c r="J293" t="s">
        <v>1678</v>
      </c>
      <c r="K293" s="41" t="s">
        <v>1679</v>
      </c>
      <c r="L293"/>
      <c r="M293"/>
      <c r="N293"/>
    </row>
    <row r="294" spans="1:14" s="1" customFormat="1" x14ac:dyDescent="0.3">
      <c r="A294" s="9">
        <f t="shared" si="51"/>
        <v>45581</v>
      </c>
      <c r="B294" s="25">
        <f>COUNTA(J294:O294)</f>
        <v>1</v>
      </c>
      <c r="C294" s="25">
        <f t="shared" si="44"/>
        <v>1</v>
      </c>
      <c r="D294" s="25">
        <f t="shared" si="45"/>
        <v>1</v>
      </c>
      <c r="E294" s="25">
        <f t="shared" si="46"/>
        <v>0</v>
      </c>
      <c r="F294" s="25">
        <f t="shared" si="47"/>
        <v>0</v>
      </c>
      <c r="G294" s="25">
        <f t="shared" si="48"/>
        <v>1</v>
      </c>
      <c r="H294" s="25" t="str">
        <f t="shared" si="49"/>
        <v/>
      </c>
      <c r="I294" s="25" t="str">
        <f t="shared" si="50"/>
        <v/>
      </c>
      <c r="J294" s="41" t="s">
        <v>1680</v>
      </c>
      <c r="K294"/>
      <c r="L294"/>
      <c r="M294"/>
      <c r="N294"/>
    </row>
    <row r="295" spans="1:14" s="1" customFormat="1" x14ac:dyDescent="0.3">
      <c r="A295" s="9">
        <f t="shared" si="51"/>
        <v>45582</v>
      </c>
      <c r="B295" s="25">
        <f t="shared" si="43"/>
        <v>2</v>
      </c>
      <c r="C295" s="25">
        <f t="shared" si="44"/>
        <v>1</v>
      </c>
      <c r="D295" s="25">
        <f t="shared" si="45"/>
        <v>0</v>
      </c>
      <c r="E295" s="25">
        <f t="shared" si="46"/>
        <v>2</v>
      </c>
      <c r="F295" s="25">
        <f t="shared" si="47"/>
        <v>0</v>
      </c>
      <c r="G295" s="25" t="str">
        <f t="shared" si="48"/>
        <v/>
      </c>
      <c r="H295" s="25">
        <f t="shared" si="49"/>
        <v>1</v>
      </c>
      <c r="I295" s="25" t="str">
        <f t="shared" si="50"/>
        <v/>
      </c>
      <c r="J295" t="s">
        <v>1681</v>
      </c>
      <c r="K295" t="s">
        <v>1682</v>
      </c>
      <c r="L295"/>
      <c r="M295"/>
      <c r="N295"/>
    </row>
    <row r="296" spans="1:14" s="1" customFormat="1" x14ac:dyDescent="0.3">
      <c r="A296" s="9">
        <f t="shared" si="51"/>
        <v>45583</v>
      </c>
      <c r="B296" s="25">
        <f t="shared" si="43"/>
        <v>1</v>
      </c>
      <c r="C296" s="25">
        <f t="shared" si="44"/>
        <v>1</v>
      </c>
      <c r="D296" s="25">
        <f t="shared" si="45"/>
        <v>0</v>
      </c>
      <c r="E296" s="25">
        <f t="shared" si="46"/>
        <v>1</v>
      </c>
      <c r="F296" s="25">
        <f t="shared" si="47"/>
        <v>0</v>
      </c>
      <c r="G296" s="25" t="str">
        <f t="shared" si="48"/>
        <v/>
      </c>
      <c r="H296" s="25">
        <f t="shared" si="49"/>
        <v>1</v>
      </c>
      <c r="I296" s="25" t="str">
        <f t="shared" si="50"/>
        <v/>
      </c>
      <c r="J296" t="s">
        <v>1683</v>
      </c>
      <c r="K296"/>
      <c r="L296"/>
      <c r="M296"/>
      <c r="N296"/>
    </row>
    <row r="297" spans="1:14" s="1" customFormat="1" x14ac:dyDescent="0.3">
      <c r="A297" s="9">
        <f t="shared" si="51"/>
        <v>45584</v>
      </c>
      <c r="B297" s="25">
        <f t="shared" si="43"/>
        <v>1</v>
      </c>
      <c r="C297" s="25">
        <f t="shared" si="44"/>
        <v>1</v>
      </c>
      <c r="D297" s="25">
        <f t="shared" si="45"/>
        <v>0</v>
      </c>
      <c r="E297" s="25">
        <f t="shared" si="46"/>
        <v>1</v>
      </c>
      <c r="F297" s="25">
        <f t="shared" si="47"/>
        <v>0</v>
      </c>
      <c r="G297" s="25" t="str">
        <f t="shared" si="48"/>
        <v/>
      </c>
      <c r="H297" s="25">
        <f t="shared" si="49"/>
        <v>1</v>
      </c>
      <c r="I297" s="25" t="str">
        <f t="shared" si="50"/>
        <v/>
      </c>
      <c r="J297" t="s">
        <v>1684</v>
      </c>
      <c r="K297"/>
      <c r="L297"/>
      <c r="M297"/>
      <c r="N297"/>
    </row>
    <row r="298" spans="1:14" s="1" customFormat="1" x14ac:dyDescent="0.3">
      <c r="A298" s="9">
        <f t="shared" si="51"/>
        <v>45585</v>
      </c>
      <c r="B298" s="25">
        <f t="shared" si="43"/>
        <v>2</v>
      </c>
      <c r="C298" s="25">
        <f t="shared" si="44"/>
        <v>1</v>
      </c>
      <c r="D298" s="25">
        <f t="shared" si="45"/>
        <v>0</v>
      </c>
      <c r="E298" s="25">
        <f t="shared" si="46"/>
        <v>2</v>
      </c>
      <c r="F298" s="25">
        <f t="shared" si="47"/>
        <v>0</v>
      </c>
      <c r="G298" s="25" t="str">
        <f t="shared" si="48"/>
        <v/>
      </c>
      <c r="H298" s="25">
        <f t="shared" si="49"/>
        <v>1</v>
      </c>
      <c r="I298" s="25" t="str">
        <f t="shared" si="50"/>
        <v/>
      </c>
      <c r="J298" t="s">
        <v>1685</v>
      </c>
      <c r="K298" t="s">
        <v>1686</v>
      </c>
      <c r="L298"/>
      <c r="M298"/>
      <c r="N298"/>
    </row>
    <row r="299" spans="1:14" s="1" customFormat="1" x14ac:dyDescent="0.3">
      <c r="A299" s="9">
        <f t="shared" si="51"/>
        <v>45586</v>
      </c>
      <c r="B299" s="25">
        <f t="shared" si="43"/>
        <v>0</v>
      </c>
      <c r="C299" s="25" t="str">
        <f t="shared" si="44"/>
        <v/>
      </c>
      <c r="D299" s="25">
        <f t="shared" si="45"/>
        <v>0</v>
      </c>
      <c r="E299" s="25">
        <f t="shared" si="46"/>
        <v>0</v>
      </c>
      <c r="F299" s="25">
        <f t="shared" si="47"/>
        <v>0</v>
      </c>
      <c r="G299" s="25" t="str">
        <f t="shared" si="48"/>
        <v/>
      </c>
      <c r="H299" s="25" t="str">
        <f t="shared" si="49"/>
        <v/>
      </c>
      <c r="I299" s="25" t="str">
        <f t="shared" si="50"/>
        <v/>
      </c>
      <c r="J299"/>
      <c r="K299"/>
      <c r="L299"/>
      <c r="M299"/>
      <c r="N299"/>
    </row>
    <row r="300" spans="1:14" s="1" customFormat="1" x14ac:dyDescent="0.3">
      <c r="A300" s="9">
        <f t="shared" si="51"/>
        <v>45587</v>
      </c>
      <c r="B300" s="25">
        <f t="shared" si="43"/>
        <v>1</v>
      </c>
      <c r="C300" s="25">
        <f t="shared" si="44"/>
        <v>1</v>
      </c>
      <c r="D300" s="25">
        <f t="shared" si="45"/>
        <v>0</v>
      </c>
      <c r="E300" s="25">
        <f t="shared" si="46"/>
        <v>1</v>
      </c>
      <c r="F300" s="25">
        <f t="shared" si="47"/>
        <v>0</v>
      </c>
      <c r="G300" s="25" t="str">
        <f t="shared" si="48"/>
        <v/>
      </c>
      <c r="H300" s="25">
        <f t="shared" si="49"/>
        <v>1</v>
      </c>
      <c r="I300" s="25" t="str">
        <f t="shared" si="50"/>
        <v/>
      </c>
      <c r="J300" t="s">
        <v>1687</v>
      </c>
      <c r="K300"/>
      <c r="L300"/>
      <c r="M300"/>
      <c r="N300"/>
    </row>
    <row r="301" spans="1:14" s="1" customFormat="1" x14ac:dyDescent="0.3">
      <c r="A301" s="9">
        <f t="shared" si="51"/>
        <v>45588</v>
      </c>
      <c r="B301" s="25">
        <f t="shared" si="43"/>
        <v>2</v>
      </c>
      <c r="C301" s="25">
        <f t="shared" si="44"/>
        <v>1</v>
      </c>
      <c r="D301" s="25">
        <f t="shared" si="45"/>
        <v>1</v>
      </c>
      <c r="E301" s="25">
        <f t="shared" si="46"/>
        <v>1</v>
      </c>
      <c r="F301" s="25">
        <f t="shared" si="47"/>
        <v>0</v>
      </c>
      <c r="G301" s="25">
        <f t="shared" si="48"/>
        <v>1</v>
      </c>
      <c r="H301" s="25">
        <f t="shared" si="49"/>
        <v>1</v>
      </c>
      <c r="I301" s="25" t="str">
        <f t="shared" si="50"/>
        <v/>
      </c>
      <c r="J301" t="s">
        <v>1688</v>
      </c>
      <c r="K301" s="41" t="s">
        <v>1689</v>
      </c>
      <c r="L301"/>
      <c r="M301"/>
      <c r="N301"/>
    </row>
    <row r="302" spans="1:14" s="1" customFormat="1" x14ac:dyDescent="0.3">
      <c r="A302" s="9">
        <f>+A301+1</f>
        <v>45589</v>
      </c>
      <c r="B302" s="25">
        <f t="shared" si="43"/>
        <v>1</v>
      </c>
      <c r="C302" s="25">
        <f t="shared" si="44"/>
        <v>1</v>
      </c>
      <c r="D302" s="25">
        <f t="shared" si="45"/>
        <v>0</v>
      </c>
      <c r="E302" s="25">
        <f t="shared" si="46"/>
        <v>1</v>
      </c>
      <c r="F302" s="25">
        <f t="shared" si="47"/>
        <v>0</v>
      </c>
      <c r="G302" s="25" t="str">
        <f t="shared" si="48"/>
        <v/>
      </c>
      <c r="H302" s="25">
        <f t="shared" si="49"/>
        <v>1</v>
      </c>
      <c r="I302" s="25" t="str">
        <f t="shared" si="50"/>
        <v/>
      </c>
      <c r="J302" t="s">
        <v>1690</v>
      </c>
      <c r="K302"/>
      <c r="L302"/>
      <c r="M302"/>
      <c r="N302"/>
    </row>
    <row r="303" spans="1:14" s="1" customFormat="1" x14ac:dyDescent="0.3">
      <c r="A303" s="9">
        <f t="shared" si="51"/>
        <v>45590</v>
      </c>
      <c r="B303" s="25">
        <f t="shared" si="43"/>
        <v>1</v>
      </c>
      <c r="C303" s="25">
        <f t="shared" si="44"/>
        <v>1</v>
      </c>
      <c r="D303" s="25">
        <f t="shared" si="45"/>
        <v>0</v>
      </c>
      <c r="E303" s="25">
        <f t="shared" si="46"/>
        <v>1</v>
      </c>
      <c r="F303" s="25">
        <f t="shared" si="47"/>
        <v>0</v>
      </c>
      <c r="G303" s="25" t="str">
        <f t="shared" si="48"/>
        <v/>
      </c>
      <c r="H303" s="25">
        <f t="shared" si="49"/>
        <v>1</v>
      </c>
      <c r="I303" s="25" t="str">
        <f t="shared" si="50"/>
        <v/>
      </c>
      <c r="J303" t="s">
        <v>1691</v>
      </c>
      <c r="K303"/>
      <c r="L303"/>
      <c r="M303"/>
      <c r="N303"/>
    </row>
    <row r="304" spans="1:14" s="1" customFormat="1" x14ac:dyDescent="0.3">
      <c r="A304" s="9">
        <f t="shared" si="51"/>
        <v>45591</v>
      </c>
      <c r="B304" s="25">
        <f t="shared" si="43"/>
        <v>2</v>
      </c>
      <c r="C304" s="25">
        <f t="shared" si="44"/>
        <v>1</v>
      </c>
      <c r="D304" s="25">
        <f t="shared" si="45"/>
        <v>0</v>
      </c>
      <c r="E304" s="25">
        <f t="shared" si="46"/>
        <v>2</v>
      </c>
      <c r="F304" s="25">
        <f t="shared" si="47"/>
        <v>0</v>
      </c>
      <c r="G304" s="25" t="str">
        <f t="shared" si="48"/>
        <v/>
      </c>
      <c r="H304" s="25">
        <f t="shared" si="49"/>
        <v>1</v>
      </c>
      <c r="I304" s="25" t="str">
        <f t="shared" si="50"/>
        <v/>
      </c>
      <c r="J304" t="s">
        <v>1692</v>
      </c>
      <c r="K304" t="s">
        <v>1693</v>
      </c>
      <c r="L304"/>
      <c r="M304"/>
      <c r="N304"/>
    </row>
    <row r="305" spans="1:12" x14ac:dyDescent="0.3">
      <c r="A305" s="9">
        <f t="shared" si="51"/>
        <v>45592</v>
      </c>
      <c r="B305" s="25">
        <f t="shared" si="43"/>
        <v>2</v>
      </c>
      <c r="C305" s="25">
        <f t="shared" si="44"/>
        <v>1</v>
      </c>
      <c r="D305" s="25">
        <f t="shared" si="45"/>
        <v>1</v>
      </c>
      <c r="E305" s="25">
        <f t="shared" si="46"/>
        <v>1</v>
      </c>
      <c r="F305" s="25">
        <f t="shared" si="47"/>
        <v>0</v>
      </c>
      <c r="G305" s="25">
        <f t="shared" si="48"/>
        <v>1</v>
      </c>
      <c r="H305" s="25">
        <f t="shared" si="49"/>
        <v>1</v>
      </c>
      <c r="I305" s="25" t="str">
        <f t="shared" si="50"/>
        <v/>
      </c>
      <c r="J305" t="s">
        <v>1694</v>
      </c>
      <c r="K305" s="41" t="s">
        <v>1695</v>
      </c>
      <c r="L305"/>
    </row>
    <row r="306" spans="1:12" x14ac:dyDescent="0.3">
      <c r="A306" s="9">
        <f t="shared" si="51"/>
        <v>45593</v>
      </c>
      <c r="B306" s="25">
        <f>COUNTA(J306:O306)</f>
        <v>1</v>
      </c>
      <c r="C306" s="25">
        <f t="shared" si="44"/>
        <v>1</v>
      </c>
      <c r="D306" s="25">
        <f t="shared" si="45"/>
        <v>1</v>
      </c>
      <c r="E306" s="25">
        <f t="shared" si="46"/>
        <v>0</v>
      </c>
      <c r="F306" s="25">
        <f t="shared" si="47"/>
        <v>0</v>
      </c>
      <c r="G306" s="25">
        <f t="shared" si="48"/>
        <v>1</v>
      </c>
      <c r="H306" s="25" t="str">
        <f t="shared" si="49"/>
        <v/>
      </c>
      <c r="I306" s="25" t="str">
        <f t="shared" si="50"/>
        <v/>
      </c>
      <c r="J306" s="41" t="s">
        <v>1696</v>
      </c>
      <c r="K306"/>
      <c r="L306"/>
    </row>
    <row r="307" spans="1:12" x14ac:dyDescent="0.3">
      <c r="A307" s="9">
        <f t="shared" si="51"/>
        <v>45594</v>
      </c>
      <c r="B307" s="25">
        <f t="shared" si="43"/>
        <v>3</v>
      </c>
      <c r="C307" s="25">
        <f t="shared" si="44"/>
        <v>1</v>
      </c>
      <c r="D307" s="25">
        <f t="shared" si="45"/>
        <v>1</v>
      </c>
      <c r="E307" s="25">
        <f t="shared" si="46"/>
        <v>2</v>
      </c>
      <c r="F307" s="25">
        <f t="shared" si="47"/>
        <v>0</v>
      </c>
      <c r="G307" s="25">
        <f t="shared" si="48"/>
        <v>1</v>
      </c>
      <c r="H307" s="25">
        <f t="shared" si="49"/>
        <v>1</v>
      </c>
      <c r="I307" s="25" t="str">
        <f t="shared" si="50"/>
        <v/>
      </c>
      <c r="J307" t="s">
        <v>1697</v>
      </c>
      <c r="K307" t="s">
        <v>1698</v>
      </c>
      <c r="L307" s="41" t="s">
        <v>1699</v>
      </c>
    </row>
    <row r="308" spans="1:12" x14ac:dyDescent="0.3">
      <c r="A308" s="9">
        <f t="shared" si="51"/>
        <v>45595</v>
      </c>
      <c r="B308" s="25">
        <f t="shared" si="43"/>
        <v>2</v>
      </c>
      <c r="C308" s="25">
        <f t="shared" si="44"/>
        <v>1</v>
      </c>
      <c r="D308" s="25">
        <f t="shared" si="45"/>
        <v>1</v>
      </c>
      <c r="E308" s="25">
        <f t="shared" si="46"/>
        <v>1</v>
      </c>
      <c r="F308" s="25">
        <f t="shared" si="47"/>
        <v>0</v>
      </c>
      <c r="G308" s="25">
        <f t="shared" si="48"/>
        <v>1</v>
      </c>
      <c r="H308" s="25">
        <f t="shared" si="49"/>
        <v>1</v>
      </c>
      <c r="I308" s="25" t="str">
        <f t="shared" si="50"/>
        <v/>
      </c>
      <c r="J308" t="s">
        <v>1700</v>
      </c>
      <c r="K308" s="41" t="s">
        <v>1701</v>
      </c>
      <c r="L308"/>
    </row>
    <row r="309" spans="1:12" x14ac:dyDescent="0.3">
      <c r="A309" s="9">
        <f t="shared" si="51"/>
        <v>45596</v>
      </c>
      <c r="B309" s="25">
        <f t="shared" si="43"/>
        <v>1</v>
      </c>
      <c r="C309" s="25">
        <f t="shared" si="44"/>
        <v>1</v>
      </c>
      <c r="D309" s="25">
        <f t="shared" si="45"/>
        <v>0</v>
      </c>
      <c r="E309" s="25">
        <f t="shared" si="46"/>
        <v>1</v>
      </c>
      <c r="F309" s="25">
        <f t="shared" si="47"/>
        <v>0</v>
      </c>
      <c r="G309" s="25" t="str">
        <f t="shared" si="48"/>
        <v/>
      </c>
      <c r="H309" s="25">
        <f t="shared" si="49"/>
        <v>1</v>
      </c>
      <c r="I309" s="25" t="str">
        <f t="shared" si="50"/>
        <v/>
      </c>
      <c r="J309" t="s">
        <v>1702</v>
      </c>
      <c r="K309"/>
      <c r="L309"/>
    </row>
    <row r="310" spans="1:12" x14ac:dyDescent="0.3">
      <c r="A310" s="9">
        <f t="shared" si="51"/>
        <v>45597</v>
      </c>
      <c r="B310" s="25">
        <f t="shared" si="43"/>
        <v>0</v>
      </c>
      <c r="C310" s="25" t="str">
        <f t="shared" si="44"/>
        <v/>
      </c>
      <c r="D310" s="25">
        <f t="shared" si="45"/>
        <v>0</v>
      </c>
      <c r="E310" s="25">
        <f t="shared" si="46"/>
        <v>0</v>
      </c>
      <c r="F310" s="25">
        <f t="shared" si="47"/>
        <v>0</v>
      </c>
      <c r="G310" s="25" t="str">
        <f t="shared" si="48"/>
        <v/>
      </c>
      <c r="H310" s="25" t="str">
        <f t="shared" si="49"/>
        <v/>
      </c>
      <c r="I310" s="25" t="str">
        <f t="shared" si="50"/>
        <v/>
      </c>
      <c r="K310"/>
      <c r="L310"/>
    </row>
    <row r="311" spans="1:12" x14ac:dyDescent="0.3">
      <c r="A311" s="9">
        <f t="shared" si="51"/>
        <v>45598</v>
      </c>
      <c r="B311" s="25">
        <f t="shared" si="43"/>
        <v>2</v>
      </c>
      <c r="C311" s="25">
        <f t="shared" si="44"/>
        <v>1</v>
      </c>
      <c r="D311" s="25">
        <f t="shared" si="45"/>
        <v>1</v>
      </c>
      <c r="E311" s="25">
        <f t="shared" si="46"/>
        <v>1</v>
      </c>
      <c r="F311" s="25">
        <f t="shared" si="47"/>
        <v>0</v>
      </c>
      <c r="G311" s="25">
        <f t="shared" si="48"/>
        <v>1</v>
      </c>
      <c r="H311" s="25">
        <f t="shared" si="49"/>
        <v>1</v>
      </c>
      <c r="I311" s="25" t="str">
        <f t="shared" si="50"/>
        <v/>
      </c>
      <c r="J311" t="s">
        <v>1703</v>
      </c>
      <c r="K311" s="55" t="s">
        <v>1704</v>
      </c>
      <c r="L311"/>
    </row>
    <row r="312" spans="1:12" x14ac:dyDescent="0.3">
      <c r="A312" s="9">
        <f t="shared" si="51"/>
        <v>45599</v>
      </c>
      <c r="B312" s="25">
        <f t="shared" si="43"/>
        <v>2</v>
      </c>
      <c r="C312" s="25">
        <f t="shared" si="44"/>
        <v>1</v>
      </c>
      <c r="D312" s="25">
        <f t="shared" si="45"/>
        <v>0</v>
      </c>
      <c r="E312" s="25">
        <f t="shared" si="46"/>
        <v>2</v>
      </c>
      <c r="F312" s="25">
        <f t="shared" si="47"/>
        <v>0</v>
      </c>
      <c r="G312" s="25" t="str">
        <f t="shared" si="48"/>
        <v/>
      </c>
      <c r="H312" s="25">
        <f t="shared" si="49"/>
        <v>1</v>
      </c>
      <c r="I312" s="25" t="str">
        <f t="shared" si="50"/>
        <v/>
      </c>
      <c r="J312" t="s">
        <v>1705</v>
      </c>
      <c r="K312" t="s">
        <v>1706</v>
      </c>
      <c r="L312"/>
    </row>
    <row r="313" spans="1:12" x14ac:dyDescent="0.3">
      <c r="A313" s="9">
        <f t="shared" si="51"/>
        <v>45600</v>
      </c>
      <c r="B313" s="25">
        <f t="shared" si="43"/>
        <v>2</v>
      </c>
      <c r="C313" s="25">
        <f t="shared" si="44"/>
        <v>1</v>
      </c>
      <c r="D313" s="25">
        <f t="shared" si="45"/>
        <v>0</v>
      </c>
      <c r="E313" s="25">
        <f t="shared" si="46"/>
        <v>2</v>
      </c>
      <c r="F313" s="25">
        <f t="shared" si="47"/>
        <v>0</v>
      </c>
      <c r="G313" s="25" t="str">
        <f t="shared" si="48"/>
        <v/>
      </c>
      <c r="H313" s="25">
        <f t="shared" si="49"/>
        <v>1</v>
      </c>
      <c r="I313" s="25" t="str">
        <f t="shared" si="50"/>
        <v/>
      </c>
      <c r="J313" t="s">
        <v>1707</v>
      </c>
      <c r="K313" t="s">
        <v>1708</v>
      </c>
      <c r="L313"/>
    </row>
    <row r="314" spans="1:12" x14ac:dyDescent="0.3">
      <c r="A314" s="9">
        <f t="shared" si="51"/>
        <v>45601</v>
      </c>
      <c r="B314" s="25">
        <f t="shared" si="43"/>
        <v>3</v>
      </c>
      <c r="C314" s="25">
        <f t="shared" si="44"/>
        <v>1</v>
      </c>
      <c r="D314" s="25">
        <f t="shared" si="45"/>
        <v>1</v>
      </c>
      <c r="E314" s="25">
        <f t="shared" si="46"/>
        <v>2</v>
      </c>
      <c r="F314" s="25">
        <f t="shared" si="47"/>
        <v>0</v>
      </c>
      <c r="G314" s="25">
        <f t="shared" si="48"/>
        <v>1</v>
      </c>
      <c r="H314" s="25">
        <f t="shared" si="49"/>
        <v>1</v>
      </c>
      <c r="I314" s="25" t="str">
        <f t="shared" si="50"/>
        <v/>
      </c>
      <c r="J314" t="s">
        <v>1709</v>
      </c>
      <c r="K314" t="s">
        <v>1707</v>
      </c>
      <c r="L314" s="41" t="s">
        <v>1710</v>
      </c>
    </row>
    <row r="315" spans="1:12" x14ac:dyDescent="0.3">
      <c r="A315" s="9">
        <f t="shared" si="51"/>
        <v>45602</v>
      </c>
      <c r="B315" s="25">
        <f t="shared" si="43"/>
        <v>1</v>
      </c>
      <c r="C315" s="25">
        <f t="shared" si="44"/>
        <v>1</v>
      </c>
      <c r="D315" s="25">
        <f t="shared" si="45"/>
        <v>0</v>
      </c>
      <c r="E315" s="25">
        <f t="shared" si="46"/>
        <v>1</v>
      </c>
      <c r="F315" s="25">
        <f t="shared" si="47"/>
        <v>0</v>
      </c>
      <c r="G315" s="25" t="str">
        <f t="shared" si="48"/>
        <v/>
      </c>
      <c r="H315" s="25">
        <f t="shared" si="49"/>
        <v>1</v>
      </c>
      <c r="I315" s="25" t="str">
        <f t="shared" si="50"/>
        <v/>
      </c>
      <c r="J315" t="s">
        <v>1707</v>
      </c>
      <c r="K315"/>
      <c r="L315"/>
    </row>
    <row r="316" spans="1:12" x14ac:dyDescent="0.3">
      <c r="A316" s="9">
        <f t="shared" si="51"/>
        <v>45603</v>
      </c>
      <c r="B316" s="25">
        <f t="shared" si="43"/>
        <v>2</v>
      </c>
      <c r="C316" s="25">
        <f t="shared" si="44"/>
        <v>1</v>
      </c>
      <c r="D316" s="25">
        <f t="shared" si="45"/>
        <v>1</v>
      </c>
      <c r="E316" s="25">
        <f t="shared" si="46"/>
        <v>1</v>
      </c>
      <c r="F316" s="25">
        <f t="shared" si="47"/>
        <v>0</v>
      </c>
      <c r="G316" s="25">
        <f t="shared" si="48"/>
        <v>1</v>
      </c>
      <c r="H316" s="25">
        <f t="shared" si="49"/>
        <v>1</v>
      </c>
      <c r="I316" s="25" t="str">
        <f t="shared" si="50"/>
        <v/>
      </c>
      <c r="J316" t="s">
        <v>1711</v>
      </c>
      <c r="K316" s="41" t="s">
        <v>1712</v>
      </c>
      <c r="L316"/>
    </row>
    <row r="317" spans="1:12" x14ac:dyDescent="0.3">
      <c r="A317" s="9">
        <f t="shared" si="51"/>
        <v>45604</v>
      </c>
      <c r="B317" s="25">
        <f t="shared" si="43"/>
        <v>3</v>
      </c>
      <c r="C317" s="25">
        <f t="shared" si="44"/>
        <v>1</v>
      </c>
      <c r="D317" s="25">
        <f t="shared" si="45"/>
        <v>1</v>
      </c>
      <c r="E317" s="25">
        <f t="shared" si="46"/>
        <v>2</v>
      </c>
      <c r="F317" s="25">
        <f t="shared" si="47"/>
        <v>0</v>
      </c>
      <c r="G317" s="25">
        <f t="shared" si="48"/>
        <v>1</v>
      </c>
      <c r="H317" s="25">
        <f t="shared" si="49"/>
        <v>1</v>
      </c>
      <c r="I317" s="25" t="str">
        <f t="shared" si="50"/>
        <v/>
      </c>
      <c r="J317" s="51" t="s">
        <v>1713</v>
      </c>
      <c r="K317" t="s">
        <v>1714</v>
      </c>
      <c r="L317" s="41" t="s">
        <v>1715</v>
      </c>
    </row>
    <row r="318" spans="1:12" x14ac:dyDescent="0.3">
      <c r="A318" s="9">
        <f t="shared" si="51"/>
        <v>45605</v>
      </c>
      <c r="B318" s="25">
        <f t="shared" si="43"/>
        <v>2</v>
      </c>
      <c r="C318" s="25">
        <f t="shared" si="44"/>
        <v>1</v>
      </c>
      <c r="D318" s="25">
        <f t="shared" si="45"/>
        <v>1</v>
      </c>
      <c r="E318" s="25">
        <f t="shared" si="46"/>
        <v>1</v>
      </c>
      <c r="F318" s="25">
        <f t="shared" si="47"/>
        <v>0</v>
      </c>
      <c r="G318" s="25">
        <f t="shared" si="48"/>
        <v>1</v>
      </c>
      <c r="H318" s="25">
        <f t="shared" si="49"/>
        <v>1</v>
      </c>
      <c r="I318" s="25" t="str">
        <f t="shared" si="50"/>
        <v/>
      </c>
      <c r="J318" t="s">
        <v>1716</v>
      </c>
      <c r="K318" s="41" t="s">
        <v>1717</v>
      </c>
      <c r="L318"/>
    </row>
    <row r="319" spans="1:12" x14ac:dyDescent="0.3">
      <c r="A319" s="9">
        <f t="shared" si="51"/>
        <v>45606</v>
      </c>
      <c r="B319" s="25">
        <f t="shared" si="43"/>
        <v>2</v>
      </c>
      <c r="C319" s="25">
        <f t="shared" si="44"/>
        <v>1</v>
      </c>
      <c r="D319" s="25">
        <f t="shared" si="45"/>
        <v>1</v>
      </c>
      <c r="E319" s="25">
        <f t="shared" si="46"/>
        <v>1</v>
      </c>
      <c r="F319" s="25">
        <f t="shared" si="47"/>
        <v>0</v>
      </c>
      <c r="G319" s="25">
        <f t="shared" si="48"/>
        <v>1</v>
      </c>
      <c r="H319" s="25">
        <f t="shared" si="49"/>
        <v>1</v>
      </c>
      <c r="I319" s="25" t="str">
        <f t="shared" si="50"/>
        <v/>
      </c>
      <c r="J319" t="s">
        <v>1718</v>
      </c>
      <c r="K319" s="41" t="s">
        <v>1719</v>
      </c>
      <c r="L319"/>
    </row>
    <row r="320" spans="1:12" x14ac:dyDescent="0.3">
      <c r="A320" s="9">
        <f t="shared" si="51"/>
        <v>45607</v>
      </c>
      <c r="B320" s="25">
        <f t="shared" si="43"/>
        <v>2</v>
      </c>
      <c r="C320" s="25">
        <f t="shared" si="44"/>
        <v>1</v>
      </c>
      <c r="D320" s="25">
        <f t="shared" si="45"/>
        <v>0</v>
      </c>
      <c r="E320" s="25">
        <f t="shared" si="46"/>
        <v>2</v>
      </c>
      <c r="F320" s="25">
        <f t="shared" si="47"/>
        <v>0</v>
      </c>
      <c r="G320" s="25" t="str">
        <f t="shared" si="48"/>
        <v/>
      </c>
      <c r="H320" s="25">
        <f t="shared" si="49"/>
        <v>1</v>
      </c>
      <c r="I320" s="25" t="str">
        <f t="shared" si="50"/>
        <v/>
      </c>
      <c r="J320" t="s">
        <v>1720</v>
      </c>
      <c r="K320" t="s">
        <v>1721</v>
      </c>
      <c r="L320"/>
    </row>
    <row r="321" spans="1:12" x14ac:dyDescent="0.3">
      <c r="A321" s="9">
        <f t="shared" si="51"/>
        <v>45608</v>
      </c>
      <c r="B321" s="25">
        <f t="shared" si="43"/>
        <v>1</v>
      </c>
      <c r="C321" s="25">
        <f t="shared" si="44"/>
        <v>1</v>
      </c>
      <c r="D321" s="25">
        <f t="shared" si="45"/>
        <v>0</v>
      </c>
      <c r="E321" s="25">
        <f t="shared" si="46"/>
        <v>1</v>
      </c>
      <c r="F321" s="25">
        <f t="shared" si="47"/>
        <v>0</v>
      </c>
      <c r="G321" s="25" t="str">
        <f t="shared" si="48"/>
        <v/>
      </c>
      <c r="H321" s="25">
        <f t="shared" si="49"/>
        <v>1</v>
      </c>
      <c r="I321" s="25" t="str">
        <f t="shared" si="50"/>
        <v/>
      </c>
      <c r="J321" t="s">
        <v>1722</v>
      </c>
      <c r="K321"/>
      <c r="L321"/>
    </row>
    <row r="322" spans="1:12" x14ac:dyDescent="0.3">
      <c r="A322" s="9">
        <f t="shared" si="51"/>
        <v>45609</v>
      </c>
      <c r="B322" s="25">
        <f t="shared" si="43"/>
        <v>2</v>
      </c>
      <c r="C322" s="25">
        <f t="shared" si="44"/>
        <v>1</v>
      </c>
      <c r="D322" s="25">
        <f t="shared" si="45"/>
        <v>0</v>
      </c>
      <c r="E322" s="25">
        <f t="shared" si="46"/>
        <v>2</v>
      </c>
      <c r="F322" s="25">
        <f t="shared" si="47"/>
        <v>0</v>
      </c>
      <c r="G322" s="25" t="str">
        <f t="shared" si="48"/>
        <v/>
      </c>
      <c r="H322" s="25">
        <f t="shared" si="49"/>
        <v>1</v>
      </c>
      <c r="I322" s="25" t="str">
        <f t="shared" si="50"/>
        <v/>
      </c>
      <c r="J322" t="s">
        <v>1723</v>
      </c>
      <c r="K322" t="s">
        <v>1724</v>
      </c>
      <c r="L322"/>
    </row>
    <row r="323" spans="1:12" x14ac:dyDescent="0.3">
      <c r="A323" s="9">
        <f t="shared" si="51"/>
        <v>45610</v>
      </c>
      <c r="B323" s="25">
        <f t="shared" si="43"/>
        <v>1</v>
      </c>
      <c r="C323" s="25">
        <f t="shared" si="44"/>
        <v>1</v>
      </c>
      <c r="D323" s="25">
        <f t="shared" si="45"/>
        <v>0</v>
      </c>
      <c r="E323" s="25">
        <f t="shared" si="46"/>
        <v>1</v>
      </c>
      <c r="F323" s="25">
        <f t="shared" si="47"/>
        <v>0</v>
      </c>
      <c r="G323" s="25" t="str">
        <f t="shared" si="48"/>
        <v/>
      </c>
      <c r="H323" s="25">
        <f t="shared" si="49"/>
        <v>1</v>
      </c>
      <c r="I323" s="25" t="str">
        <f t="shared" si="50"/>
        <v/>
      </c>
      <c r="J323" t="s">
        <v>1725</v>
      </c>
      <c r="K323"/>
      <c r="L323"/>
    </row>
    <row r="324" spans="1:12" x14ac:dyDescent="0.3">
      <c r="A324" s="9">
        <f t="shared" si="51"/>
        <v>45611</v>
      </c>
      <c r="B324" s="25">
        <f t="shared" si="43"/>
        <v>0</v>
      </c>
      <c r="C324" s="25" t="str">
        <f t="shared" si="44"/>
        <v/>
      </c>
      <c r="D324" s="25">
        <f t="shared" si="45"/>
        <v>0</v>
      </c>
      <c r="E324" s="25">
        <f t="shared" si="46"/>
        <v>0</v>
      </c>
      <c r="F324" s="25">
        <f t="shared" si="47"/>
        <v>0</v>
      </c>
      <c r="G324" s="25" t="str">
        <f t="shared" si="48"/>
        <v/>
      </c>
      <c r="H324" s="25" t="str">
        <f t="shared" si="49"/>
        <v/>
      </c>
      <c r="I324" s="25" t="str">
        <f t="shared" si="50"/>
        <v/>
      </c>
      <c r="K324"/>
      <c r="L324"/>
    </row>
    <row r="325" spans="1:12" x14ac:dyDescent="0.3">
      <c r="A325" s="9">
        <f t="shared" si="51"/>
        <v>45612</v>
      </c>
      <c r="B325" s="25">
        <f t="shared" si="43"/>
        <v>1</v>
      </c>
      <c r="C325" s="25">
        <f t="shared" si="44"/>
        <v>1</v>
      </c>
      <c r="D325" s="25">
        <f t="shared" si="45"/>
        <v>0</v>
      </c>
      <c r="E325" s="25">
        <f t="shared" si="46"/>
        <v>1</v>
      </c>
      <c r="F325" s="25">
        <f t="shared" si="47"/>
        <v>0</v>
      </c>
      <c r="G325" s="25" t="str">
        <f t="shared" si="48"/>
        <v/>
      </c>
      <c r="H325" s="25">
        <f t="shared" si="49"/>
        <v>1</v>
      </c>
      <c r="I325" s="25" t="str">
        <f t="shared" si="50"/>
        <v/>
      </c>
      <c r="J325" t="s">
        <v>1726</v>
      </c>
      <c r="K325"/>
      <c r="L325"/>
    </row>
    <row r="326" spans="1:12" x14ac:dyDescent="0.3">
      <c r="A326" s="9">
        <f t="shared" si="51"/>
        <v>45613</v>
      </c>
      <c r="B326" s="25">
        <f t="shared" ref="B326:B370" si="52">COUNTA(J326:O326)</f>
        <v>2</v>
      </c>
      <c r="C326" s="25">
        <f t="shared" ref="C326:C370" si="53">IF(B326&lt;&gt;0,1,"")</f>
        <v>1</v>
      </c>
      <c r="D326" s="25">
        <f t="shared" ref="D326:D370" si="54">IF(MID(J326,8,1)="M",1,0)+IF(MID(K326,8,1)="M",1,0)+IF(MID(L326,8,1)="M",1,0)+IF(MID(M326,8,1)="M",1,0)+IF(MID(N326,8,1)="M",1,0)</f>
        <v>0</v>
      </c>
      <c r="E326" s="25">
        <f t="shared" ref="E326:E370" si="55">IF(MID(J326,8,1)="H",1,0)+IF(MID(K326,8,1)="H",1,0)+IF(MID(L326,8,1)="H",1,0)+IF(MID(M326,8,1)="H",1,0)+IF(MID(N326,8,1)="H",1,0)</f>
        <v>2</v>
      </c>
      <c r="F326" s="25">
        <f t="shared" ref="F326:F370" si="56">IF(MID(J326,8,1)="A",1,0)+IF(MID(K326,8,1)="A",1,0)+IF(MID(L326,8,1)="A",1,0)+IF(MID(M326,8,1)="A",1,0)+IF(MID(N326,8,1)="A",1,0)</f>
        <v>0</v>
      </c>
      <c r="G326" s="25" t="str">
        <f t="shared" ref="G326:G370" si="57">IF(D326&lt;&gt;0,1,"")</f>
        <v/>
      </c>
      <c r="H326" s="25">
        <f t="shared" ref="H326:H370" si="58">IF(E326&lt;&gt;0,1,"")</f>
        <v>1</v>
      </c>
      <c r="I326" s="25" t="str">
        <f t="shared" ref="I326:I370" si="59">IF(F326&lt;&gt;0,1,"")</f>
        <v/>
      </c>
      <c r="J326" t="s">
        <v>1727</v>
      </c>
      <c r="K326" t="s">
        <v>1728</v>
      </c>
      <c r="L326"/>
    </row>
    <row r="327" spans="1:12" x14ac:dyDescent="0.3">
      <c r="A327" s="9">
        <f t="shared" si="51"/>
        <v>45614</v>
      </c>
      <c r="B327" s="25">
        <f t="shared" si="52"/>
        <v>0</v>
      </c>
      <c r="C327" s="25" t="str">
        <f t="shared" si="53"/>
        <v/>
      </c>
      <c r="D327" s="25">
        <f t="shared" si="54"/>
        <v>0</v>
      </c>
      <c r="E327" s="25">
        <f t="shared" si="55"/>
        <v>0</v>
      </c>
      <c r="F327" s="25">
        <f t="shared" si="56"/>
        <v>0</v>
      </c>
      <c r="G327" s="25" t="str">
        <f t="shared" si="57"/>
        <v/>
      </c>
      <c r="H327" s="25" t="str">
        <f t="shared" si="58"/>
        <v/>
      </c>
      <c r="I327" s="25" t="str">
        <f t="shared" si="59"/>
        <v/>
      </c>
      <c r="K327"/>
      <c r="L327"/>
    </row>
    <row r="328" spans="1:12" x14ac:dyDescent="0.3">
      <c r="A328" s="9">
        <f t="shared" si="51"/>
        <v>45615</v>
      </c>
      <c r="B328" s="25">
        <f t="shared" si="52"/>
        <v>2</v>
      </c>
      <c r="C328" s="25">
        <f t="shared" si="53"/>
        <v>1</v>
      </c>
      <c r="D328" s="25">
        <f t="shared" si="54"/>
        <v>0</v>
      </c>
      <c r="E328" s="25">
        <f t="shared" si="55"/>
        <v>2</v>
      </c>
      <c r="F328" s="25">
        <f t="shared" si="56"/>
        <v>0</v>
      </c>
      <c r="G328" s="25" t="str">
        <f t="shared" si="57"/>
        <v/>
      </c>
      <c r="H328" s="25">
        <f t="shared" si="58"/>
        <v>1</v>
      </c>
      <c r="I328" s="25" t="str">
        <f t="shared" si="59"/>
        <v/>
      </c>
      <c r="J328" t="s">
        <v>1729</v>
      </c>
      <c r="K328" t="s">
        <v>1730</v>
      </c>
      <c r="L328"/>
    </row>
    <row r="329" spans="1:12" x14ac:dyDescent="0.3">
      <c r="A329" s="9">
        <f t="shared" si="51"/>
        <v>45616</v>
      </c>
      <c r="B329" s="25">
        <f t="shared" si="52"/>
        <v>1</v>
      </c>
      <c r="C329" s="25">
        <f t="shared" si="53"/>
        <v>1</v>
      </c>
      <c r="D329" s="25">
        <f t="shared" si="54"/>
        <v>0</v>
      </c>
      <c r="E329" s="25">
        <f t="shared" si="55"/>
        <v>1</v>
      </c>
      <c r="F329" s="25">
        <f t="shared" si="56"/>
        <v>0</v>
      </c>
      <c r="G329" s="25" t="str">
        <f t="shared" si="57"/>
        <v/>
      </c>
      <c r="H329" s="25">
        <f t="shared" si="58"/>
        <v>1</v>
      </c>
      <c r="I329" s="25" t="str">
        <f t="shared" si="59"/>
        <v/>
      </c>
      <c r="J329" t="s">
        <v>1731</v>
      </c>
      <c r="K329"/>
      <c r="L329"/>
    </row>
    <row r="330" spans="1:12" x14ac:dyDescent="0.3">
      <c r="A330" s="9">
        <f t="shared" si="51"/>
        <v>45617</v>
      </c>
      <c r="B330" s="25">
        <f t="shared" si="52"/>
        <v>1</v>
      </c>
      <c r="C330" s="25">
        <f t="shared" si="53"/>
        <v>1</v>
      </c>
      <c r="D330" s="25">
        <f t="shared" si="54"/>
        <v>0</v>
      </c>
      <c r="E330" s="25">
        <f t="shared" si="55"/>
        <v>1</v>
      </c>
      <c r="F330" s="25">
        <f t="shared" si="56"/>
        <v>0</v>
      </c>
      <c r="G330" s="25" t="str">
        <f t="shared" si="57"/>
        <v/>
      </c>
      <c r="H330" s="25">
        <f t="shared" si="58"/>
        <v>1</v>
      </c>
      <c r="I330" s="25" t="str">
        <f t="shared" si="59"/>
        <v/>
      </c>
      <c r="J330" t="s">
        <v>1732</v>
      </c>
      <c r="K330"/>
      <c r="L330"/>
    </row>
    <row r="331" spans="1:12" x14ac:dyDescent="0.3">
      <c r="A331" s="9">
        <f t="shared" si="51"/>
        <v>45618</v>
      </c>
      <c r="B331" s="25">
        <f t="shared" si="52"/>
        <v>0</v>
      </c>
      <c r="C331" s="25" t="str">
        <f t="shared" si="53"/>
        <v/>
      </c>
      <c r="D331" s="25">
        <f t="shared" si="54"/>
        <v>0</v>
      </c>
      <c r="E331" s="25">
        <f t="shared" si="55"/>
        <v>0</v>
      </c>
      <c r="F331" s="25">
        <f t="shared" si="56"/>
        <v>0</v>
      </c>
      <c r="G331" s="25" t="str">
        <f t="shared" si="57"/>
        <v/>
      </c>
      <c r="H331" s="25" t="str">
        <f t="shared" si="58"/>
        <v/>
      </c>
      <c r="I331" s="25" t="str">
        <f t="shared" si="59"/>
        <v/>
      </c>
      <c r="K331"/>
      <c r="L331"/>
    </row>
    <row r="332" spans="1:12" x14ac:dyDescent="0.3">
      <c r="A332" s="9">
        <f t="shared" si="51"/>
        <v>45619</v>
      </c>
      <c r="B332" s="25">
        <f t="shared" si="52"/>
        <v>1</v>
      </c>
      <c r="C332" s="25">
        <f t="shared" si="53"/>
        <v>1</v>
      </c>
      <c r="D332" s="25">
        <f t="shared" si="54"/>
        <v>0</v>
      </c>
      <c r="E332" s="25">
        <f t="shared" si="55"/>
        <v>1</v>
      </c>
      <c r="F332" s="25">
        <f t="shared" si="56"/>
        <v>0</v>
      </c>
      <c r="G332" s="25" t="str">
        <f t="shared" si="57"/>
        <v/>
      </c>
      <c r="H332" s="25">
        <f t="shared" si="58"/>
        <v>1</v>
      </c>
      <c r="I332" s="25" t="str">
        <f t="shared" si="59"/>
        <v/>
      </c>
      <c r="J332" t="s">
        <v>1733</v>
      </c>
      <c r="K332"/>
      <c r="L332"/>
    </row>
    <row r="333" spans="1:12" x14ac:dyDescent="0.3">
      <c r="A333" s="9">
        <f t="shared" si="51"/>
        <v>45620</v>
      </c>
      <c r="B333" s="25">
        <f t="shared" si="52"/>
        <v>1</v>
      </c>
      <c r="C333" s="25">
        <f t="shared" si="53"/>
        <v>1</v>
      </c>
      <c r="D333" s="25">
        <f t="shared" si="54"/>
        <v>0</v>
      </c>
      <c r="E333" s="25">
        <f t="shared" si="55"/>
        <v>1</v>
      </c>
      <c r="F333" s="25">
        <f t="shared" si="56"/>
        <v>0</v>
      </c>
      <c r="G333" s="25" t="str">
        <f t="shared" si="57"/>
        <v/>
      </c>
      <c r="H333" s="25">
        <f t="shared" si="58"/>
        <v>1</v>
      </c>
      <c r="I333" s="25" t="str">
        <f t="shared" si="59"/>
        <v/>
      </c>
      <c r="J333" t="s">
        <v>1734</v>
      </c>
      <c r="K333"/>
      <c r="L333"/>
    </row>
    <row r="334" spans="1:12" x14ac:dyDescent="0.3">
      <c r="A334" s="9">
        <f t="shared" si="51"/>
        <v>45621</v>
      </c>
      <c r="B334" s="25">
        <f>COUNTA(J334:O334)</f>
        <v>1</v>
      </c>
      <c r="C334" s="25">
        <f t="shared" si="53"/>
        <v>1</v>
      </c>
      <c r="D334" s="25">
        <f t="shared" si="54"/>
        <v>1</v>
      </c>
      <c r="E334" s="25">
        <f t="shared" si="55"/>
        <v>0</v>
      </c>
      <c r="F334" s="25">
        <f t="shared" si="56"/>
        <v>0</v>
      </c>
      <c r="G334" s="25">
        <f t="shared" si="57"/>
        <v>1</v>
      </c>
      <c r="H334" s="25" t="str">
        <f t="shared" si="58"/>
        <v/>
      </c>
      <c r="I334" s="25" t="str">
        <f t="shared" si="59"/>
        <v/>
      </c>
      <c r="J334" s="41" t="s">
        <v>1735</v>
      </c>
      <c r="K334"/>
      <c r="L334"/>
    </row>
    <row r="335" spans="1:12" x14ac:dyDescent="0.3">
      <c r="A335" s="9">
        <f t="shared" si="51"/>
        <v>45622</v>
      </c>
      <c r="B335" s="25">
        <f t="shared" si="52"/>
        <v>1</v>
      </c>
      <c r="C335" s="25">
        <f t="shared" si="53"/>
        <v>1</v>
      </c>
      <c r="D335" s="25">
        <f t="shared" si="54"/>
        <v>0</v>
      </c>
      <c r="E335" s="25">
        <f t="shared" si="55"/>
        <v>1</v>
      </c>
      <c r="F335" s="25">
        <f t="shared" si="56"/>
        <v>0</v>
      </c>
      <c r="G335" s="25" t="str">
        <f t="shared" si="57"/>
        <v/>
      </c>
      <c r="H335" s="25">
        <f t="shared" si="58"/>
        <v>1</v>
      </c>
      <c r="I335" s="25" t="str">
        <f t="shared" si="59"/>
        <v/>
      </c>
      <c r="J335" t="s">
        <v>1736</v>
      </c>
      <c r="K335"/>
      <c r="L335"/>
    </row>
    <row r="336" spans="1:12" x14ac:dyDescent="0.3">
      <c r="A336" s="9">
        <f t="shared" si="51"/>
        <v>45623</v>
      </c>
      <c r="B336" s="25">
        <f t="shared" si="52"/>
        <v>1</v>
      </c>
      <c r="C336" s="25">
        <f t="shared" si="53"/>
        <v>1</v>
      </c>
      <c r="D336" s="25">
        <f t="shared" si="54"/>
        <v>0</v>
      </c>
      <c r="E336" s="25">
        <f t="shared" si="55"/>
        <v>1</v>
      </c>
      <c r="F336" s="25">
        <f t="shared" si="56"/>
        <v>0</v>
      </c>
      <c r="G336" s="25" t="str">
        <f t="shared" si="57"/>
        <v/>
      </c>
      <c r="H336" s="25">
        <f t="shared" si="58"/>
        <v>1</v>
      </c>
      <c r="I336" s="25" t="str">
        <f t="shared" si="59"/>
        <v/>
      </c>
      <c r="J336" t="s">
        <v>1737</v>
      </c>
      <c r="K336"/>
      <c r="L336"/>
    </row>
    <row r="337" spans="1:12" x14ac:dyDescent="0.3">
      <c r="A337" s="9">
        <f t="shared" si="51"/>
        <v>45624</v>
      </c>
      <c r="B337" s="25">
        <f t="shared" si="52"/>
        <v>3</v>
      </c>
      <c r="C337" s="25">
        <f t="shared" si="53"/>
        <v>1</v>
      </c>
      <c r="D337" s="25">
        <f t="shared" si="54"/>
        <v>0</v>
      </c>
      <c r="E337" s="25">
        <f t="shared" si="55"/>
        <v>3</v>
      </c>
      <c r="F337" s="25">
        <f t="shared" si="56"/>
        <v>0</v>
      </c>
      <c r="G337" s="25" t="str">
        <f t="shared" si="57"/>
        <v/>
      </c>
      <c r="H337" s="25">
        <f t="shared" si="58"/>
        <v>1</v>
      </c>
      <c r="I337" s="25" t="str">
        <f t="shared" si="59"/>
        <v/>
      </c>
      <c r="J337" t="s">
        <v>1738</v>
      </c>
      <c r="K337" t="s">
        <v>1739</v>
      </c>
      <c r="L337" t="s">
        <v>1740</v>
      </c>
    </row>
    <row r="338" spans="1:12" x14ac:dyDescent="0.3">
      <c r="A338" s="9">
        <f t="shared" si="51"/>
        <v>45625</v>
      </c>
      <c r="B338" s="25">
        <f t="shared" si="52"/>
        <v>3</v>
      </c>
      <c r="C338" s="25">
        <f t="shared" si="53"/>
        <v>1</v>
      </c>
      <c r="D338" s="25">
        <f t="shared" si="54"/>
        <v>1</v>
      </c>
      <c r="E338" s="25">
        <f t="shared" si="55"/>
        <v>2</v>
      </c>
      <c r="F338" s="25">
        <f t="shared" si="56"/>
        <v>0</v>
      </c>
      <c r="G338" s="25">
        <f t="shared" si="57"/>
        <v>1</v>
      </c>
      <c r="H338" s="25">
        <f t="shared" si="58"/>
        <v>1</v>
      </c>
      <c r="I338" s="25" t="str">
        <f t="shared" si="59"/>
        <v/>
      </c>
      <c r="J338" t="s">
        <v>1741</v>
      </c>
      <c r="K338" t="s">
        <v>1742</v>
      </c>
      <c r="L338" s="41" t="s">
        <v>1743</v>
      </c>
    </row>
    <row r="339" spans="1:12" x14ac:dyDescent="0.3">
      <c r="A339" s="9">
        <f t="shared" ref="A339:A370" si="60">+A338+1</f>
        <v>45626</v>
      </c>
      <c r="B339" s="25">
        <f t="shared" si="52"/>
        <v>1</v>
      </c>
      <c r="C339" s="25">
        <f t="shared" si="53"/>
        <v>1</v>
      </c>
      <c r="D339" s="25">
        <f t="shared" si="54"/>
        <v>1</v>
      </c>
      <c r="E339" s="25">
        <f t="shared" si="55"/>
        <v>0</v>
      </c>
      <c r="F339" s="25">
        <f t="shared" si="56"/>
        <v>0</v>
      </c>
      <c r="G339" s="25">
        <f t="shared" si="57"/>
        <v>1</v>
      </c>
      <c r="H339" s="25" t="str">
        <f t="shared" si="58"/>
        <v/>
      </c>
      <c r="I339" s="25" t="str">
        <f t="shared" si="59"/>
        <v/>
      </c>
      <c r="J339" s="41" t="s">
        <v>1744</v>
      </c>
      <c r="K339"/>
      <c r="L339"/>
    </row>
    <row r="340" spans="1:12" x14ac:dyDescent="0.3">
      <c r="A340" s="9">
        <f t="shared" si="60"/>
        <v>45627</v>
      </c>
      <c r="B340" s="25">
        <f t="shared" si="52"/>
        <v>0</v>
      </c>
      <c r="C340" s="25" t="str">
        <f t="shared" si="53"/>
        <v/>
      </c>
      <c r="D340" s="25">
        <f t="shared" si="54"/>
        <v>0</v>
      </c>
      <c r="E340" s="25">
        <f t="shared" si="55"/>
        <v>0</v>
      </c>
      <c r="F340" s="25">
        <f t="shared" si="56"/>
        <v>0</v>
      </c>
      <c r="G340" s="25" t="str">
        <f t="shared" si="57"/>
        <v/>
      </c>
      <c r="H340" s="25" t="str">
        <f t="shared" si="58"/>
        <v/>
      </c>
      <c r="I340" s="25" t="str">
        <f t="shared" si="59"/>
        <v/>
      </c>
      <c r="K340"/>
      <c r="L340"/>
    </row>
    <row r="341" spans="1:12" x14ac:dyDescent="0.3">
      <c r="A341" s="9">
        <f t="shared" si="60"/>
        <v>45628</v>
      </c>
      <c r="B341" s="25">
        <f t="shared" si="52"/>
        <v>1</v>
      </c>
      <c r="C341" s="25">
        <f t="shared" si="53"/>
        <v>1</v>
      </c>
      <c r="D341" s="25">
        <f t="shared" si="54"/>
        <v>0</v>
      </c>
      <c r="E341" s="25">
        <f t="shared" si="55"/>
        <v>1</v>
      </c>
      <c r="F341" s="25">
        <f t="shared" si="56"/>
        <v>0</v>
      </c>
      <c r="G341" s="25" t="str">
        <f t="shared" si="57"/>
        <v/>
      </c>
      <c r="H341" s="25">
        <f t="shared" si="58"/>
        <v>1</v>
      </c>
      <c r="I341" s="25" t="str">
        <f t="shared" si="59"/>
        <v/>
      </c>
      <c r="J341" t="s">
        <v>1745</v>
      </c>
      <c r="K341"/>
      <c r="L341"/>
    </row>
    <row r="342" spans="1:12" x14ac:dyDescent="0.3">
      <c r="A342" s="9">
        <f t="shared" si="60"/>
        <v>45629</v>
      </c>
      <c r="B342" s="25">
        <f t="shared" si="52"/>
        <v>2</v>
      </c>
      <c r="C342" s="25">
        <f t="shared" si="53"/>
        <v>1</v>
      </c>
      <c r="D342" s="25">
        <f t="shared" si="54"/>
        <v>0</v>
      </c>
      <c r="E342" s="25">
        <f t="shared" si="55"/>
        <v>2</v>
      </c>
      <c r="F342" s="25">
        <f t="shared" si="56"/>
        <v>0</v>
      </c>
      <c r="G342" s="25" t="str">
        <f t="shared" si="57"/>
        <v/>
      </c>
      <c r="H342" s="25">
        <f t="shared" si="58"/>
        <v>1</v>
      </c>
      <c r="I342" s="25" t="str">
        <f t="shared" si="59"/>
        <v/>
      </c>
      <c r="J342" t="s">
        <v>1746</v>
      </c>
      <c r="K342" t="s">
        <v>1747</v>
      </c>
      <c r="L342"/>
    </row>
    <row r="343" spans="1:12" x14ac:dyDescent="0.3">
      <c r="A343" s="9">
        <f t="shared" si="60"/>
        <v>45630</v>
      </c>
      <c r="B343" s="25">
        <f t="shared" si="52"/>
        <v>0</v>
      </c>
      <c r="C343" s="25" t="str">
        <f t="shared" si="53"/>
        <v/>
      </c>
      <c r="D343" s="25">
        <f t="shared" si="54"/>
        <v>0</v>
      </c>
      <c r="E343" s="25">
        <f t="shared" si="55"/>
        <v>0</v>
      </c>
      <c r="F343" s="25">
        <f t="shared" si="56"/>
        <v>0</v>
      </c>
      <c r="G343" s="25" t="str">
        <f t="shared" si="57"/>
        <v/>
      </c>
      <c r="H343" s="25" t="str">
        <f t="shared" si="58"/>
        <v/>
      </c>
      <c r="I343" s="25" t="str">
        <f t="shared" si="59"/>
        <v/>
      </c>
      <c r="K343"/>
      <c r="L343"/>
    </row>
    <row r="344" spans="1:12" x14ac:dyDescent="0.3">
      <c r="A344" s="9">
        <f t="shared" si="60"/>
        <v>45631</v>
      </c>
      <c r="B344" s="25">
        <f t="shared" si="52"/>
        <v>1</v>
      </c>
      <c r="C344" s="25">
        <f t="shared" si="53"/>
        <v>1</v>
      </c>
      <c r="D344" s="25">
        <f t="shared" si="54"/>
        <v>0</v>
      </c>
      <c r="E344" s="25">
        <f t="shared" si="55"/>
        <v>1</v>
      </c>
      <c r="F344" s="25">
        <f t="shared" si="56"/>
        <v>0</v>
      </c>
      <c r="G344" s="25" t="str">
        <f t="shared" si="57"/>
        <v/>
      </c>
      <c r="H344" s="25">
        <f t="shared" si="58"/>
        <v>1</v>
      </c>
      <c r="I344" s="25" t="str">
        <f t="shared" si="59"/>
        <v/>
      </c>
      <c r="J344" t="s">
        <v>1748</v>
      </c>
      <c r="K344"/>
      <c r="L344"/>
    </row>
    <row r="345" spans="1:12" x14ac:dyDescent="0.3">
      <c r="A345" s="9">
        <f t="shared" si="60"/>
        <v>45632</v>
      </c>
      <c r="B345" s="25">
        <f t="shared" si="52"/>
        <v>0</v>
      </c>
      <c r="C345" s="25" t="str">
        <f t="shared" si="53"/>
        <v/>
      </c>
      <c r="D345" s="25">
        <f t="shared" si="54"/>
        <v>0</v>
      </c>
      <c r="E345" s="25">
        <f t="shared" si="55"/>
        <v>0</v>
      </c>
      <c r="F345" s="25">
        <f t="shared" si="56"/>
        <v>0</v>
      </c>
      <c r="G345" s="25" t="str">
        <f t="shared" si="57"/>
        <v/>
      </c>
      <c r="H345" s="25" t="str">
        <f t="shared" si="58"/>
        <v/>
      </c>
      <c r="I345" s="25" t="str">
        <f t="shared" si="59"/>
        <v/>
      </c>
      <c r="K345"/>
      <c r="L345"/>
    </row>
    <row r="346" spans="1:12" x14ac:dyDescent="0.3">
      <c r="A346" s="9">
        <f t="shared" si="60"/>
        <v>45633</v>
      </c>
      <c r="B346" s="25">
        <f t="shared" si="52"/>
        <v>2</v>
      </c>
      <c r="C346" s="25">
        <f t="shared" si="53"/>
        <v>1</v>
      </c>
      <c r="D346" s="25">
        <f t="shared" si="54"/>
        <v>1</v>
      </c>
      <c r="E346" s="25">
        <f t="shared" si="55"/>
        <v>1</v>
      </c>
      <c r="F346" s="25">
        <f t="shared" si="56"/>
        <v>0</v>
      </c>
      <c r="G346" s="25">
        <f t="shared" si="57"/>
        <v>1</v>
      </c>
      <c r="H346" s="25">
        <f t="shared" si="58"/>
        <v>1</v>
      </c>
      <c r="I346" s="25" t="str">
        <f t="shared" si="59"/>
        <v/>
      </c>
      <c r="J346" t="s">
        <v>1749</v>
      </c>
      <c r="K346" s="41" t="s">
        <v>1750</v>
      </c>
      <c r="L346"/>
    </row>
    <row r="347" spans="1:12" x14ac:dyDescent="0.3">
      <c r="A347" s="9">
        <f t="shared" si="60"/>
        <v>45634</v>
      </c>
      <c r="B347" s="25">
        <f t="shared" si="52"/>
        <v>1</v>
      </c>
      <c r="C347" s="25">
        <f t="shared" si="53"/>
        <v>1</v>
      </c>
      <c r="D347" s="25">
        <f t="shared" si="54"/>
        <v>0</v>
      </c>
      <c r="E347" s="25">
        <f t="shared" si="55"/>
        <v>1</v>
      </c>
      <c r="F347" s="25">
        <f t="shared" si="56"/>
        <v>0</v>
      </c>
      <c r="G347" s="25" t="str">
        <f t="shared" si="57"/>
        <v/>
      </c>
      <c r="H347" s="25">
        <f t="shared" si="58"/>
        <v>1</v>
      </c>
      <c r="I347" s="25" t="str">
        <f t="shared" si="59"/>
        <v/>
      </c>
      <c r="J347" t="s">
        <v>1751</v>
      </c>
      <c r="K347"/>
      <c r="L347"/>
    </row>
    <row r="348" spans="1:12" x14ac:dyDescent="0.3">
      <c r="A348" s="9">
        <f t="shared" si="60"/>
        <v>45635</v>
      </c>
      <c r="B348" s="25">
        <f t="shared" si="52"/>
        <v>0</v>
      </c>
      <c r="C348" s="25" t="str">
        <f t="shared" si="53"/>
        <v/>
      </c>
      <c r="D348" s="25">
        <f t="shared" si="54"/>
        <v>0</v>
      </c>
      <c r="E348" s="25">
        <f t="shared" si="55"/>
        <v>0</v>
      </c>
      <c r="F348" s="25">
        <f t="shared" si="56"/>
        <v>0</v>
      </c>
      <c r="G348" s="25" t="str">
        <f t="shared" si="57"/>
        <v/>
      </c>
      <c r="H348" s="25" t="str">
        <f t="shared" si="58"/>
        <v/>
      </c>
      <c r="I348" s="25" t="str">
        <f t="shared" si="59"/>
        <v/>
      </c>
      <c r="K348"/>
      <c r="L348"/>
    </row>
    <row r="349" spans="1:12" x14ac:dyDescent="0.3">
      <c r="A349" s="9">
        <f t="shared" si="60"/>
        <v>45636</v>
      </c>
      <c r="B349" s="25">
        <f t="shared" si="52"/>
        <v>0</v>
      </c>
      <c r="C349" s="25" t="str">
        <f t="shared" si="53"/>
        <v/>
      </c>
      <c r="D349" s="25">
        <f t="shared" si="54"/>
        <v>0</v>
      </c>
      <c r="E349" s="25">
        <f t="shared" si="55"/>
        <v>0</v>
      </c>
      <c r="F349" s="25">
        <f t="shared" si="56"/>
        <v>0</v>
      </c>
      <c r="G349" s="25" t="str">
        <f t="shared" si="57"/>
        <v/>
      </c>
      <c r="H349" s="25" t="str">
        <f t="shared" si="58"/>
        <v/>
      </c>
      <c r="I349" s="25" t="str">
        <f t="shared" si="59"/>
        <v/>
      </c>
      <c r="K349"/>
      <c r="L349"/>
    </row>
    <row r="350" spans="1:12" x14ac:dyDescent="0.3">
      <c r="A350" s="9">
        <f t="shared" si="60"/>
        <v>45637</v>
      </c>
      <c r="B350" s="25">
        <f t="shared" si="52"/>
        <v>2</v>
      </c>
      <c r="C350" s="25">
        <f t="shared" si="53"/>
        <v>1</v>
      </c>
      <c r="D350" s="25">
        <f t="shared" si="54"/>
        <v>1</v>
      </c>
      <c r="E350" s="25">
        <f t="shared" si="55"/>
        <v>1</v>
      </c>
      <c r="F350" s="25">
        <f t="shared" si="56"/>
        <v>0</v>
      </c>
      <c r="G350" s="25">
        <f t="shared" si="57"/>
        <v>1</v>
      </c>
      <c r="H350" s="25">
        <f t="shared" si="58"/>
        <v>1</v>
      </c>
      <c r="I350" s="25" t="str">
        <f t="shared" si="59"/>
        <v/>
      </c>
      <c r="J350" t="s">
        <v>1752</v>
      </c>
      <c r="K350" s="41" t="s">
        <v>1753</v>
      </c>
      <c r="L350"/>
    </row>
    <row r="351" spans="1:12" x14ac:dyDescent="0.3">
      <c r="A351" s="9">
        <f t="shared" si="60"/>
        <v>45638</v>
      </c>
      <c r="B351" s="25">
        <f t="shared" si="52"/>
        <v>1</v>
      </c>
      <c r="C351" s="25">
        <f t="shared" si="53"/>
        <v>1</v>
      </c>
      <c r="D351" s="25">
        <f t="shared" si="54"/>
        <v>0</v>
      </c>
      <c r="E351" s="25">
        <f t="shared" si="55"/>
        <v>1</v>
      </c>
      <c r="F351" s="25">
        <f t="shared" si="56"/>
        <v>0</v>
      </c>
      <c r="G351" s="25" t="str">
        <f t="shared" si="57"/>
        <v/>
      </c>
      <c r="H351" s="25">
        <f t="shared" si="58"/>
        <v>1</v>
      </c>
      <c r="I351" s="25" t="str">
        <f t="shared" si="59"/>
        <v/>
      </c>
      <c r="J351" t="s">
        <v>1754</v>
      </c>
      <c r="K351"/>
      <c r="L351"/>
    </row>
    <row r="352" spans="1:12" x14ac:dyDescent="0.3">
      <c r="A352" s="9">
        <f t="shared" si="60"/>
        <v>45639</v>
      </c>
      <c r="B352" s="25">
        <f t="shared" si="52"/>
        <v>1</v>
      </c>
      <c r="C352" s="25">
        <f t="shared" si="53"/>
        <v>1</v>
      </c>
      <c r="D352" s="25">
        <f t="shared" si="54"/>
        <v>0</v>
      </c>
      <c r="E352" s="25">
        <f t="shared" si="55"/>
        <v>1</v>
      </c>
      <c r="F352" s="25">
        <f t="shared" si="56"/>
        <v>0</v>
      </c>
      <c r="G352" s="25" t="str">
        <f t="shared" si="57"/>
        <v/>
      </c>
      <c r="H352" s="25">
        <f t="shared" si="58"/>
        <v>1</v>
      </c>
      <c r="I352" s="25" t="str">
        <f t="shared" si="59"/>
        <v/>
      </c>
      <c r="J352" t="s">
        <v>1755</v>
      </c>
      <c r="K352"/>
      <c r="L352"/>
    </row>
    <row r="353" spans="1:13" x14ac:dyDescent="0.3">
      <c r="A353" s="9">
        <f t="shared" si="60"/>
        <v>45640</v>
      </c>
      <c r="B353" s="25">
        <f t="shared" si="52"/>
        <v>1</v>
      </c>
      <c r="C353" s="25">
        <f t="shared" si="53"/>
        <v>1</v>
      </c>
      <c r="D353" s="25">
        <f t="shared" si="54"/>
        <v>0</v>
      </c>
      <c r="E353" s="25">
        <f t="shared" si="55"/>
        <v>1</v>
      </c>
      <c r="F353" s="25">
        <f t="shared" si="56"/>
        <v>0</v>
      </c>
      <c r="G353" s="25" t="str">
        <f t="shared" si="57"/>
        <v/>
      </c>
      <c r="H353" s="25">
        <f t="shared" si="58"/>
        <v>1</v>
      </c>
      <c r="I353" s="25" t="str">
        <f t="shared" si="59"/>
        <v/>
      </c>
      <c r="J353" t="s">
        <v>1756</v>
      </c>
      <c r="K353"/>
      <c r="L353"/>
    </row>
    <row r="354" spans="1:13" x14ac:dyDescent="0.3">
      <c r="A354" s="9">
        <f t="shared" si="60"/>
        <v>45641</v>
      </c>
      <c r="B354" s="25">
        <f t="shared" si="52"/>
        <v>2</v>
      </c>
      <c r="C354" s="25">
        <f t="shared" si="53"/>
        <v>1</v>
      </c>
      <c r="D354" s="25">
        <f t="shared" si="54"/>
        <v>0</v>
      </c>
      <c r="E354" s="25">
        <f t="shared" si="55"/>
        <v>2</v>
      </c>
      <c r="F354" s="25">
        <f t="shared" si="56"/>
        <v>0</v>
      </c>
      <c r="G354" s="25" t="str">
        <f t="shared" si="57"/>
        <v/>
      </c>
      <c r="H354" s="25">
        <f t="shared" si="58"/>
        <v>1</v>
      </c>
      <c r="I354" s="25" t="str">
        <f t="shared" si="59"/>
        <v/>
      </c>
      <c r="J354" t="s">
        <v>1757</v>
      </c>
      <c r="K354" t="s">
        <v>1758</v>
      </c>
      <c r="L354"/>
    </row>
    <row r="355" spans="1:13" x14ac:dyDescent="0.3">
      <c r="A355" s="9">
        <f t="shared" si="60"/>
        <v>45642</v>
      </c>
      <c r="B355" s="25">
        <f t="shared" si="52"/>
        <v>2</v>
      </c>
      <c r="C355" s="25">
        <f t="shared" si="53"/>
        <v>1</v>
      </c>
      <c r="D355" s="25">
        <f t="shared" si="54"/>
        <v>1</v>
      </c>
      <c r="E355" s="25">
        <f t="shared" si="55"/>
        <v>1</v>
      </c>
      <c r="F355" s="25">
        <f t="shared" si="56"/>
        <v>0</v>
      </c>
      <c r="G355" s="25">
        <f t="shared" si="57"/>
        <v>1</v>
      </c>
      <c r="H355" s="25">
        <f t="shared" si="58"/>
        <v>1</v>
      </c>
      <c r="I355" s="25" t="str">
        <f t="shared" si="59"/>
        <v/>
      </c>
      <c r="J355" t="s">
        <v>1759</v>
      </c>
      <c r="K355" s="41" t="s">
        <v>1760</v>
      </c>
      <c r="L355"/>
    </row>
    <row r="356" spans="1:13" x14ac:dyDescent="0.3">
      <c r="A356" s="9">
        <f t="shared" si="60"/>
        <v>45643</v>
      </c>
      <c r="B356" s="25">
        <f t="shared" si="52"/>
        <v>0</v>
      </c>
      <c r="C356" s="25" t="str">
        <f t="shared" si="53"/>
        <v/>
      </c>
      <c r="D356" s="25">
        <f t="shared" si="54"/>
        <v>0</v>
      </c>
      <c r="E356" s="25">
        <f t="shared" si="55"/>
        <v>0</v>
      </c>
      <c r="F356" s="25">
        <f t="shared" si="56"/>
        <v>0</v>
      </c>
      <c r="G356" s="25" t="str">
        <f t="shared" si="57"/>
        <v/>
      </c>
      <c r="H356" s="25" t="str">
        <f t="shared" si="58"/>
        <v/>
      </c>
      <c r="I356" s="25" t="str">
        <f t="shared" si="59"/>
        <v/>
      </c>
      <c r="K356"/>
      <c r="L356"/>
    </row>
    <row r="357" spans="1:13" x14ac:dyDescent="0.3">
      <c r="A357" s="9">
        <f t="shared" si="60"/>
        <v>45644</v>
      </c>
      <c r="B357" s="25">
        <f t="shared" si="52"/>
        <v>0</v>
      </c>
      <c r="C357" s="25" t="str">
        <f t="shared" si="53"/>
        <v/>
      </c>
      <c r="D357" s="25">
        <f t="shared" si="54"/>
        <v>0</v>
      </c>
      <c r="E357" s="25">
        <f t="shared" si="55"/>
        <v>0</v>
      </c>
      <c r="F357" s="25">
        <f t="shared" si="56"/>
        <v>0</v>
      </c>
      <c r="G357" s="25" t="str">
        <f t="shared" si="57"/>
        <v/>
      </c>
      <c r="H357" s="25" t="str">
        <f t="shared" si="58"/>
        <v/>
      </c>
      <c r="I357" s="25" t="str">
        <f t="shared" si="59"/>
        <v/>
      </c>
      <c r="K357"/>
      <c r="L357"/>
    </row>
    <row r="358" spans="1:13" x14ac:dyDescent="0.3">
      <c r="A358" s="9">
        <f t="shared" si="60"/>
        <v>45645</v>
      </c>
      <c r="B358" s="25">
        <f t="shared" si="52"/>
        <v>0</v>
      </c>
      <c r="C358" s="25" t="str">
        <f t="shared" si="53"/>
        <v/>
      </c>
      <c r="D358" s="25">
        <f t="shared" si="54"/>
        <v>0</v>
      </c>
      <c r="E358" s="25">
        <f t="shared" si="55"/>
        <v>0</v>
      </c>
      <c r="F358" s="25">
        <f t="shared" si="56"/>
        <v>0</v>
      </c>
      <c r="G358" s="25" t="str">
        <f t="shared" si="57"/>
        <v/>
      </c>
      <c r="H358" s="25" t="str">
        <f t="shared" si="58"/>
        <v/>
      </c>
      <c r="I358" s="25" t="str">
        <f t="shared" si="59"/>
        <v/>
      </c>
      <c r="K358"/>
      <c r="L358"/>
    </row>
    <row r="359" spans="1:13" x14ac:dyDescent="0.3">
      <c r="A359" s="9">
        <f t="shared" si="60"/>
        <v>45646</v>
      </c>
      <c r="B359" s="25">
        <f t="shared" si="52"/>
        <v>3</v>
      </c>
      <c r="C359" s="25">
        <f t="shared" si="53"/>
        <v>1</v>
      </c>
      <c r="D359" s="25">
        <f t="shared" si="54"/>
        <v>2</v>
      </c>
      <c r="E359" s="25">
        <f t="shared" si="55"/>
        <v>1</v>
      </c>
      <c r="F359" s="25">
        <f t="shared" si="56"/>
        <v>0</v>
      </c>
      <c r="G359" s="25">
        <f t="shared" si="57"/>
        <v>1</v>
      </c>
      <c r="H359" s="25">
        <f t="shared" si="58"/>
        <v>1</v>
      </c>
      <c r="I359" s="25" t="str">
        <f t="shared" si="59"/>
        <v/>
      </c>
      <c r="J359" t="s">
        <v>1761</v>
      </c>
      <c r="K359" s="41" t="s">
        <v>1762</v>
      </c>
      <c r="L359" s="41" t="s">
        <v>1763</v>
      </c>
    </row>
    <row r="360" spans="1:13" x14ac:dyDescent="0.3">
      <c r="A360" s="9">
        <f t="shared" si="60"/>
        <v>45647</v>
      </c>
      <c r="B360" s="25">
        <f t="shared" si="52"/>
        <v>1</v>
      </c>
      <c r="C360" s="25">
        <f t="shared" si="53"/>
        <v>1</v>
      </c>
      <c r="D360" s="25">
        <f t="shared" si="54"/>
        <v>0</v>
      </c>
      <c r="E360" s="25">
        <f t="shared" si="55"/>
        <v>1</v>
      </c>
      <c r="F360" s="25">
        <f t="shared" si="56"/>
        <v>0</v>
      </c>
      <c r="G360" s="25" t="str">
        <f t="shared" si="57"/>
        <v/>
      </c>
      <c r="H360" s="25">
        <f t="shared" si="58"/>
        <v>1</v>
      </c>
      <c r="I360" s="25" t="str">
        <f t="shared" si="59"/>
        <v/>
      </c>
      <c r="J360" t="s">
        <v>1485</v>
      </c>
      <c r="K360"/>
      <c r="L360"/>
    </row>
    <row r="361" spans="1:13" x14ac:dyDescent="0.3">
      <c r="A361" s="9">
        <f t="shared" si="60"/>
        <v>45648</v>
      </c>
      <c r="B361" s="25">
        <f t="shared" si="52"/>
        <v>1</v>
      </c>
      <c r="C361" s="25">
        <f t="shared" si="53"/>
        <v>1</v>
      </c>
      <c r="D361" s="25">
        <f t="shared" si="54"/>
        <v>0</v>
      </c>
      <c r="E361" s="25">
        <f t="shared" si="55"/>
        <v>1</v>
      </c>
      <c r="F361" s="25">
        <f t="shared" si="56"/>
        <v>0</v>
      </c>
      <c r="G361" s="25" t="str">
        <f t="shared" si="57"/>
        <v/>
      </c>
      <c r="H361" s="25">
        <f t="shared" si="58"/>
        <v>1</v>
      </c>
      <c r="I361" s="25" t="str">
        <f t="shared" si="59"/>
        <v/>
      </c>
      <c r="J361" t="s">
        <v>1718</v>
      </c>
      <c r="K361"/>
      <c r="L361"/>
    </row>
    <row r="362" spans="1:13" x14ac:dyDescent="0.3">
      <c r="A362" s="9">
        <f t="shared" si="60"/>
        <v>45649</v>
      </c>
      <c r="B362" s="25">
        <f t="shared" si="52"/>
        <v>1</v>
      </c>
      <c r="C362" s="25">
        <f t="shared" si="53"/>
        <v>1</v>
      </c>
      <c r="D362" s="25">
        <f t="shared" si="54"/>
        <v>0</v>
      </c>
      <c r="E362" s="25">
        <f t="shared" si="55"/>
        <v>1</v>
      </c>
      <c r="F362" s="25">
        <f t="shared" si="56"/>
        <v>0</v>
      </c>
      <c r="G362" s="25" t="str">
        <f t="shared" si="57"/>
        <v/>
      </c>
      <c r="H362" s="25">
        <f t="shared" si="58"/>
        <v>1</v>
      </c>
      <c r="I362" s="25" t="str">
        <f t="shared" si="59"/>
        <v/>
      </c>
      <c r="J362" t="s">
        <v>1764</v>
      </c>
      <c r="K362"/>
      <c r="L362"/>
    </row>
    <row r="363" spans="1:13" x14ac:dyDescent="0.3">
      <c r="A363" s="9">
        <f t="shared" si="60"/>
        <v>45650</v>
      </c>
      <c r="B363" s="25">
        <f t="shared" si="52"/>
        <v>0</v>
      </c>
      <c r="C363" s="25" t="str">
        <f t="shared" si="53"/>
        <v/>
      </c>
      <c r="D363" s="25">
        <f t="shared" si="54"/>
        <v>0</v>
      </c>
      <c r="E363" s="25">
        <f t="shared" si="55"/>
        <v>0</v>
      </c>
      <c r="F363" s="25">
        <f t="shared" si="56"/>
        <v>0</v>
      </c>
      <c r="G363" s="25" t="str">
        <f t="shared" si="57"/>
        <v/>
      </c>
      <c r="H363" s="25" t="str">
        <f t="shared" si="58"/>
        <v/>
      </c>
      <c r="I363" s="25" t="str">
        <f t="shared" si="59"/>
        <v/>
      </c>
      <c r="K363"/>
      <c r="L363"/>
    </row>
    <row r="364" spans="1:13" x14ac:dyDescent="0.3">
      <c r="A364" s="9">
        <f t="shared" si="60"/>
        <v>45651</v>
      </c>
      <c r="B364" s="25">
        <f t="shared" si="52"/>
        <v>0</v>
      </c>
      <c r="C364" s="25" t="str">
        <f t="shared" si="53"/>
        <v/>
      </c>
      <c r="D364" s="25">
        <f t="shared" si="54"/>
        <v>0</v>
      </c>
      <c r="E364" s="25">
        <f t="shared" si="55"/>
        <v>0</v>
      </c>
      <c r="F364" s="25">
        <f t="shared" si="56"/>
        <v>0</v>
      </c>
      <c r="G364" s="25" t="str">
        <f t="shared" si="57"/>
        <v/>
      </c>
      <c r="H364" s="25" t="str">
        <f t="shared" si="58"/>
        <v/>
      </c>
      <c r="I364" s="25" t="str">
        <f t="shared" si="59"/>
        <v/>
      </c>
      <c r="K364"/>
      <c r="L364"/>
    </row>
    <row r="365" spans="1:13" x14ac:dyDescent="0.3">
      <c r="A365" s="9">
        <f t="shared" si="60"/>
        <v>45652</v>
      </c>
      <c r="B365" s="25">
        <f t="shared" si="52"/>
        <v>2</v>
      </c>
      <c r="C365" s="25">
        <f t="shared" si="53"/>
        <v>1</v>
      </c>
      <c r="D365" s="25">
        <f t="shared" si="54"/>
        <v>1</v>
      </c>
      <c r="E365" s="25">
        <f t="shared" si="55"/>
        <v>1</v>
      </c>
      <c r="F365" s="25">
        <f t="shared" si="56"/>
        <v>0</v>
      </c>
      <c r="G365" s="25">
        <f t="shared" si="57"/>
        <v>1</v>
      </c>
      <c r="H365" s="25">
        <f t="shared" si="58"/>
        <v>1</v>
      </c>
      <c r="I365" s="25" t="str">
        <f t="shared" si="59"/>
        <v/>
      </c>
      <c r="J365" t="s">
        <v>1484</v>
      </c>
      <c r="K365" s="41" t="s">
        <v>1765</v>
      </c>
      <c r="L365"/>
    </row>
    <row r="366" spans="1:13" x14ac:dyDescent="0.3">
      <c r="A366" s="9">
        <f t="shared" si="60"/>
        <v>45653</v>
      </c>
      <c r="B366" s="25">
        <f t="shared" si="52"/>
        <v>1</v>
      </c>
      <c r="C366" s="25">
        <f t="shared" si="53"/>
        <v>1</v>
      </c>
      <c r="D366" s="25">
        <f t="shared" si="54"/>
        <v>0</v>
      </c>
      <c r="E366" s="25">
        <f t="shared" si="55"/>
        <v>1</v>
      </c>
      <c r="F366" s="25">
        <f t="shared" si="56"/>
        <v>0</v>
      </c>
      <c r="G366" s="25" t="str">
        <f t="shared" si="57"/>
        <v/>
      </c>
      <c r="H366" s="25">
        <f t="shared" si="58"/>
        <v>1</v>
      </c>
      <c r="I366" s="25" t="str">
        <f t="shared" si="59"/>
        <v/>
      </c>
      <c r="J366" t="s">
        <v>1766</v>
      </c>
      <c r="K366"/>
      <c r="L366"/>
    </row>
    <row r="367" spans="1:13" x14ac:dyDescent="0.3">
      <c r="A367" s="9">
        <f t="shared" si="60"/>
        <v>45654</v>
      </c>
      <c r="B367" s="25">
        <f t="shared" si="52"/>
        <v>2</v>
      </c>
      <c r="C367" s="25">
        <f t="shared" si="53"/>
        <v>1</v>
      </c>
      <c r="D367" s="25">
        <f t="shared" si="54"/>
        <v>0</v>
      </c>
      <c r="E367" s="25">
        <f t="shared" si="55"/>
        <v>2</v>
      </c>
      <c r="F367" s="25">
        <f t="shared" si="56"/>
        <v>0</v>
      </c>
      <c r="G367" s="25" t="str">
        <f t="shared" si="57"/>
        <v/>
      </c>
      <c r="H367" s="25">
        <f t="shared" si="58"/>
        <v>1</v>
      </c>
      <c r="I367" s="25" t="str">
        <f t="shared" si="59"/>
        <v/>
      </c>
      <c r="J367" t="s">
        <v>1767</v>
      </c>
      <c r="K367" t="s">
        <v>1768</v>
      </c>
      <c r="L367"/>
    </row>
    <row r="368" spans="1:13" x14ac:dyDescent="0.3">
      <c r="A368" s="9">
        <f t="shared" si="60"/>
        <v>45655</v>
      </c>
      <c r="B368" s="25">
        <f t="shared" si="52"/>
        <v>4</v>
      </c>
      <c r="C368" s="25">
        <f t="shared" si="53"/>
        <v>1</v>
      </c>
      <c r="D368" s="25">
        <f t="shared" si="54"/>
        <v>2</v>
      </c>
      <c r="E368" s="25">
        <f t="shared" si="55"/>
        <v>2</v>
      </c>
      <c r="F368" s="25">
        <f t="shared" si="56"/>
        <v>0</v>
      </c>
      <c r="G368" s="25">
        <f t="shared" si="57"/>
        <v>1</v>
      </c>
      <c r="H368" s="25">
        <f t="shared" si="58"/>
        <v>1</v>
      </c>
      <c r="I368" s="25" t="str">
        <f t="shared" si="59"/>
        <v/>
      </c>
      <c r="J368" t="s">
        <v>1769</v>
      </c>
      <c r="K368" t="s">
        <v>1770</v>
      </c>
      <c r="L368" s="41" t="s">
        <v>1771</v>
      </c>
      <c r="M368" s="41" t="s">
        <v>1772</v>
      </c>
    </row>
    <row r="369" spans="1:12" x14ac:dyDescent="0.3">
      <c r="A369" s="9">
        <f t="shared" si="60"/>
        <v>45656</v>
      </c>
      <c r="B369" s="25">
        <f t="shared" si="52"/>
        <v>2</v>
      </c>
      <c r="C369" s="25">
        <f t="shared" si="53"/>
        <v>1</v>
      </c>
      <c r="D369" s="25">
        <f t="shared" si="54"/>
        <v>1</v>
      </c>
      <c r="E369" s="25">
        <f t="shared" si="55"/>
        <v>1</v>
      </c>
      <c r="F369" s="25">
        <f t="shared" si="56"/>
        <v>0</v>
      </c>
      <c r="G369" s="25">
        <f t="shared" si="57"/>
        <v>1</v>
      </c>
      <c r="H369" s="25">
        <f t="shared" si="58"/>
        <v>1</v>
      </c>
      <c r="I369" s="25" t="str">
        <f t="shared" si="59"/>
        <v/>
      </c>
      <c r="J369" t="s">
        <v>1773</v>
      </c>
      <c r="K369" s="41" t="s">
        <v>1774</v>
      </c>
      <c r="L369"/>
    </row>
    <row r="370" spans="1:12" x14ac:dyDescent="0.3">
      <c r="A370" s="9">
        <f t="shared" si="60"/>
        <v>45657</v>
      </c>
      <c r="B370" s="25">
        <f t="shared" si="52"/>
        <v>1</v>
      </c>
      <c r="C370" s="25">
        <f t="shared" si="53"/>
        <v>1</v>
      </c>
      <c r="D370" s="25">
        <f t="shared" si="54"/>
        <v>0</v>
      </c>
      <c r="E370" s="25">
        <f t="shared" si="55"/>
        <v>1</v>
      </c>
      <c r="F370" s="25">
        <f t="shared" si="56"/>
        <v>0</v>
      </c>
      <c r="G370" s="25" t="str">
        <f t="shared" si="57"/>
        <v/>
      </c>
      <c r="H370" s="25">
        <f t="shared" si="58"/>
        <v>1</v>
      </c>
      <c r="I370" s="25" t="str">
        <f t="shared" si="59"/>
        <v/>
      </c>
      <c r="J370" t="s">
        <v>1775</v>
      </c>
      <c r="K370"/>
      <c r="L370"/>
    </row>
  </sheetData>
  <autoFilter ref="A4:N370" xr:uid="{C5ABE763-DCA3-4CE5-84A0-D3A659B2F3F0}"/>
  <mergeCells count="2">
    <mergeCell ref="G3:I3"/>
    <mergeCell ref="D3:F3"/>
  </mergeCells>
  <pageMargins left="0.7" right="0.7" top="0.75" bottom="0.75" header="0.3" footer="0.3"/>
  <pageSetup paperSize="9" orientation="portrait" horizontalDpi="4294967293" vertic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24039-C0AB-4704-8618-E7C4A7DE3134}">
  <dimension ref="A1:U116"/>
  <sheetViews>
    <sheetView zoomScaleNormal="100" workbookViewId="0">
      <pane ySplit="4" topLeftCell="A5" activePane="bottomLeft" state="frozen"/>
      <selection pane="bottomLeft" activeCell="Q8" sqref="Q8"/>
    </sheetView>
  </sheetViews>
  <sheetFormatPr defaultRowHeight="14.4" x14ac:dyDescent="0.3"/>
  <cols>
    <col min="1" max="1" width="17.21875" bestFit="1" customWidth="1"/>
    <col min="2" max="2" width="18.5546875" bestFit="1" customWidth="1"/>
    <col min="3" max="20" width="5" bestFit="1" customWidth="1"/>
    <col min="21" max="21" width="10.33203125" bestFit="1" customWidth="1"/>
    <col min="22" max="22" width="19.6640625" bestFit="1" customWidth="1"/>
    <col min="23" max="38" width="5.33203125" bestFit="1" customWidth="1"/>
    <col min="39" max="39" width="10.88671875" bestFit="1" customWidth="1"/>
    <col min="40" max="41" width="9.6640625" bestFit="1" customWidth="1"/>
    <col min="42" max="42" width="13.33203125" bestFit="1" customWidth="1"/>
    <col min="43" max="44" width="9.6640625" bestFit="1" customWidth="1"/>
    <col min="45" max="45" width="13.33203125" bestFit="1" customWidth="1"/>
    <col min="46" max="47" width="9.6640625" bestFit="1" customWidth="1"/>
    <col min="48" max="48" width="13.33203125" bestFit="1" customWidth="1"/>
    <col min="49" max="49" width="9.6640625" bestFit="1" customWidth="1"/>
    <col min="50" max="50" width="13.33203125" bestFit="1" customWidth="1"/>
    <col min="51" max="52" width="9.6640625" bestFit="1" customWidth="1"/>
    <col min="53" max="53" width="13.33203125" bestFit="1" customWidth="1"/>
    <col min="54" max="55" width="9.6640625" bestFit="1" customWidth="1"/>
    <col min="56" max="56" width="13.33203125" bestFit="1" customWidth="1"/>
    <col min="57" max="58" width="9.6640625" bestFit="1" customWidth="1"/>
    <col min="59" max="59" width="13.33203125" bestFit="1" customWidth="1"/>
    <col min="60" max="60" width="9.6640625" bestFit="1" customWidth="1"/>
    <col min="61" max="61" width="4.33203125" bestFit="1" customWidth="1"/>
    <col min="62" max="62" width="3.6640625" bestFit="1" customWidth="1"/>
    <col min="63" max="63" width="13.33203125" bestFit="1" customWidth="1"/>
    <col min="64" max="64" width="9.6640625" bestFit="1" customWidth="1"/>
    <col min="65" max="66" width="4.33203125" bestFit="1" customWidth="1"/>
    <col min="67" max="67" width="13.33203125" bestFit="1" customWidth="1"/>
    <col min="68" max="68" width="9.6640625" bestFit="1" customWidth="1"/>
    <col min="69" max="70" width="4.33203125" bestFit="1" customWidth="1"/>
    <col min="71" max="71" width="13.33203125" bestFit="1" customWidth="1"/>
    <col min="72" max="73" width="9.6640625" bestFit="1" customWidth="1"/>
    <col min="74" max="74" width="4" bestFit="1" customWidth="1"/>
    <col min="75" max="75" width="4.44140625" bestFit="1" customWidth="1"/>
    <col min="76" max="76" width="13.33203125" bestFit="1" customWidth="1"/>
    <col min="77" max="77" width="9.6640625" bestFit="1" customWidth="1"/>
    <col min="78" max="78" width="3.6640625" bestFit="1" customWidth="1"/>
    <col min="79" max="79" width="13.33203125" bestFit="1" customWidth="1"/>
    <col min="80" max="80" width="9.6640625" bestFit="1" customWidth="1"/>
    <col min="81" max="82" width="4.33203125" bestFit="1" customWidth="1"/>
    <col min="83" max="83" width="13.33203125" bestFit="1" customWidth="1"/>
    <col min="84" max="84" width="9.6640625" bestFit="1" customWidth="1"/>
    <col min="85" max="86" width="4.33203125" bestFit="1" customWidth="1"/>
    <col min="87" max="87" width="13.33203125" bestFit="1" customWidth="1"/>
    <col min="88" max="88" width="9.6640625" bestFit="1" customWidth="1"/>
    <col min="89" max="89" width="10.6640625" bestFit="1" customWidth="1"/>
    <col min="90" max="123" width="10.33203125" bestFit="1" customWidth="1"/>
    <col min="124" max="124" width="6.33203125" bestFit="1" customWidth="1"/>
    <col min="125" max="125" width="10.6640625" bestFit="1" customWidth="1"/>
  </cols>
  <sheetData>
    <row r="1" spans="1:21" x14ac:dyDescent="0.3">
      <c r="A1" s="20" t="s">
        <v>26</v>
      </c>
      <c r="B1" t="s">
        <v>1776</v>
      </c>
    </row>
    <row r="2" spans="1:21" x14ac:dyDescent="0.3">
      <c r="A2" s="53" t="s">
        <v>1777</v>
      </c>
      <c r="B2" s="53">
        <v>2</v>
      </c>
      <c r="C2" s="53">
        <v>2</v>
      </c>
      <c r="D2" s="53"/>
      <c r="E2" s="53">
        <v>1</v>
      </c>
      <c r="F2" s="53">
        <v>1</v>
      </c>
      <c r="G2" s="53">
        <v>3</v>
      </c>
      <c r="H2" s="53">
        <v>1</v>
      </c>
      <c r="I2" s="53"/>
      <c r="J2" s="53">
        <v>1</v>
      </c>
      <c r="K2" s="53">
        <v>1</v>
      </c>
      <c r="L2" s="53">
        <v>1</v>
      </c>
      <c r="M2" s="53">
        <v>13</v>
      </c>
      <c r="N2" s="53">
        <v>15</v>
      </c>
      <c r="O2" s="53">
        <v>16</v>
      </c>
      <c r="P2" s="53">
        <v>20</v>
      </c>
      <c r="Q2" s="53">
        <v>21</v>
      </c>
      <c r="R2" s="53">
        <v>0</v>
      </c>
      <c r="S2" s="53">
        <v>0</v>
      </c>
      <c r="T2" s="53">
        <v>0</v>
      </c>
      <c r="U2" s="53">
        <f>SUM(B2:T2)</f>
        <v>98</v>
      </c>
    </row>
    <row r="3" spans="1:21" x14ac:dyDescent="0.3">
      <c r="A3" s="20" t="s">
        <v>1778</v>
      </c>
      <c r="B3" s="20" t="s">
        <v>1779</v>
      </c>
    </row>
    <row r="4" spans="1:21" x14ac:dyDescent="0.3">
      <c r="A4" s="20" t="s">
        <v>1349</v>
      </c>
      <c r="B4" t="s">
        <v>1780</v>
      </c>
      <c r="C4" t="s">
        <v>1781</v>
      </c>
      <c r="D4" t="s">
        <v>1782</v>
      </c>
      <c r="E4" t="s">
        <v>1783</v>
      </c>
      <c r="F4" t="s">
        <v>1784</v>
      </c>
      <c r="G4" t="s">
        <v>1785</v>
      </c>
      <c r="H4" t="s">
        <v>1786</v>
      </c>
      <c r="I4" t="s">
        <v>1787</v>
      </c>
      <c r="J4" t="s">
        <v>1788</v>
      </c>
      <c r="K4" t="s">
        <v>1789</v>
      </c>
      <c r="L4" t="s">
        <v>1790</v>
      </c>
      <c r="M4" t="s">
        <v>1791</v>
      </c>
      <c r="N4" t="s">
        <v>1792</v>
      </c>
      <c r="O4" t="s">
        <v>1793</v>
      </c>
      <c r="P4" t="s">
        <v>1794</v>
      </c>
      <c r="Q4" t="s">
        <v>1795</v>
      </c>
      <c r="R4" t="s">
        <v>1796</v>
      </c>
      <c r="S4" t="s">
        <v>1797</v>
      </c>
      <c r="T4" t="s">
        <v>1798</v>
      </c>
      <c r="U4" t="s">
        <v>1365</v>
      </c>
    </row>
    <row r="5" spans="1:21" x14ac:dyDescent="0.3">
      <c r="A5" s="21" t="s">
        <v>39</v>
      </c>
      <c r="B5" s="70">
        <v>1</v>
      </c>
      <c r="C5" s="70">
        <v>2</v>
      </c>
      <c r="D5" s="70">
        <v>1</v>
      </c>
      <c r="E5" s="70"/>
      <c r="F5" s="70">
        <v>2</v>
      </c>
      <c r="G5" s="70">
        <v>3</v>
      </c>
      <c r="H5" s="70">
        <v>1</v>
      </c>
      <c r="I5" s="70"/>
      <c r="J5" s="70"/>
      <c r="K5" s="70"/>
      <c r="L5" s="70"/>
      <c r="M5" s="70">
        <v>8</v>
      </c>
      <c r="N5" s="70">
        <v>31</v>
      </c>
      <c r="O5" s="70">
        <v>25</v>
      </c>
      <c r="P5" s="70">
        <v>17</v>
      </c>
      <c r="Q5" s="70">
        <v>6</v>
      </c>
      <c r="R5" s="70">
        <v>4</v>
      </c>
      <c r="S5" s="70"/>
      <c r="T5" s="70">
        <v>4</v>
      </c>
      <c r="U5" s="70">
        <v>105</v>
      </c>
    </row>
    <row r="6" spans="1:21" x14ac:dyDescent="0.3">
      <c r="A6" s="21" t="s">
        <v>177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>
        <v>1</v>
      </c>
      <c r="O6" s="70">
        <v>5</v>
      </c>
      <c r="P6" s="70">
        <v>6</v>
      </c>
      <c r="Q6" s="70">
        <v>7</v>
      </c>
      <c r="R6" s="70"/>
      <c r="S6" s="70"/>
      <c r="T6" s="70"/>
      <c r="U6" s="70">
        <v>19</v>
      </c>
    </row>
    <row r="7" spans="1:21" x14ac:dyDescent="0.3">
      <c r="A7" s="21" t="s">
        <v>144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>
        <v>1</v>
      </c>
      <c r="N7" s="70">
        <v>1</v>
      </c>
      <c r="O7" s="70">
        <v>3</v>
      </c>
      <c r="P7" s="70">
        <v>1</v>
      </c>
      <c r="Q7" s="70">
        <v>5</v>
      </c>
      <c r="R7" s="70"/>
      <c r="S7" s="70"/>
      <c r="T7" s="70"/>
      <c r="U7" s="70">
        <v>11</v>
      </c>
    </row>
    <row r="8" spans="1:21" x14ac:dyDescent="0.3">
      <c r="A8" s="21" t="s">
        <v>62</v>
      </c>
      <c r="B8" s="70">
        <v>1</v>
      </c>
      <c r="C8" s="70">
        <v>2</v>
      </c>
      <c r="D8" s="70">
        <v>1</v>
      </c>
      <c r="E8" s="70">
        <v>1</v>
      </c>
      <c r="F8" s="70">
        <v>1</v>
      </c>
      <c r="G8" s="70">
        <v>2</v>
      </c>
      <c r="H8" s="70"/>
      <c r="I8" s="70">
        <v>1</v>
      </c>
      <c r="J8" s="70">
        <v>2</v>
      </c>
      <c r="K8" s="70"/>
      <c r="L8" s="70">
        <v>1</v>
      </c>
      <c r="M8" s="70">
        <v>35</v>
      </c>
      <c r="N8" s="70">
        <v>26</v>
      </c>
      <c r="O8" s="70">
        <v>18</v>
      </c>
      <c r="P8" s="70">
        <v>18</v>
      </c>
      <c r="Q8" s="70">
        <v>10</v>
      </c>
      <c r="R8" s="70">
        <v>9</v>
      </c>
      <c r="S8" s="70">
        <v>21</v>
      </c>
      <c r="T8" s="70">
        <v>10</v>
      </c>
      <c r="U8" s="70">
        <v>159</v>
      </c>
    </row>
    <row r="9" spans="1:21" x14ac:dyDescent="0.3">
      <c r="A9" s="21" t="s">
        <v>456</v>
      </c>
      <c r="B9" s="70"/>
      <c r="C9" s="70"/>
      <c r="D9" s="70"/>
      <c r="E9" s="70">
        <v>1</v>
      </c>
      <c r="F9" s="70"/>
      <c r="G9" s="70"/>
      <c r="H9" s="70"/>
      <c r="I9" s="70"/>
      <c r="J9" s="70"/>
      <c r="K9" s="70">
        <v>1</v>
      </c>
      <c r="L9" s="70"/>
      <c r="M9" s="70">
        <v>1</v>
      </c>
      <c r="N9" s="70">
        <v>3</v>
      </c>
      <c r="O9" s="70">
        <v>1</v>
      </c>
      <c r="P9" s="70">
        <v>7</v>
      </c>
      <c r="Q9" s="70">
        <v>9</v>
      </c>
      <c r="R9" s="70">
        <v>3</v>
      </c>
      <c r="S9" s="70">
        <v>1</v>
      </c>
      <c r="T9" s="70"/>
      <c r="U9" s="70">
        <v>27</v>
      </c>
    </row>
    <row r="10" spans="1:21" x14ac:dyDescent="0.3">
      <c r="A10" s="21" t="s">
        <v>1365</v>
      </c>
      <c r="B10" s="70">
        <v>2</v>
      </c>
      <c r="C10" s="70">
        <v>4</v>
      </c>
      <c r="D10" s="70">
        <v>2</v>
      </c>
      <c r="E10" s="70">
        <v>2</v>
      </c>
      <c r="F10" s="70">
        <v>3</v>
      </c>
      <c r="G10" s="70">
        <v>5</v>
      </c>
      <c r="H10" s="70">
        <v>1</v>
      </c>
      <c r="I10" s="70">
        <v>1</v>
      </c>
      <c r="J10" s="70">
        <v>2</v>
      </c>
      <c r="K10" s="70">
        <v>1</v>
      </c>
      <c r="L10" s="70">
        <v>1</v>
      </c>
      <c r="M10" s="70">
        <v>45</v>
      </c>
      <c r="N10" s="70">
        <v>62</v>
      </c>
      <c r="O10" s="70">
        <v>52</v>
      </c>
      <c r="P10" s="70">
        <v>49</v>
      </c>
      <c r="Q10" s="70">
        <v>37</v>
      </c>
      <c r="R10" s="70">
        <v>16</v>
      </c>
      <c r="S10" s="70">
        <v>22</v>
      </c>
      <c r="T10" s="70">
        <v>14</v>
      </c>
      <c r="U10" s="70">
        <v>321</v>
      </c>
    </row>
    <row r="116" spans="1:20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</row>
  </sheetData>
  <pageMargins left="0.7" right="0.7" top="0.75" bottom="0.75" header="0.3" footer="0.3"/>
  <pageSetup paperSize="9" orientation="portrait" horizontalDpi="1200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A0F6-E11B-4C7B-9CC5-34CAF9AB4EC6}">
  <dimension ref="A1:AF72"/>
  <sheetViews>
    <sheetView zoomScale="91" workbookViewId="0">
      <pane ySplit="4" topLeftCell="A59" activePane="bottomLeft" state="frozen"/>
      <selection pane="bottomLeft" activeCell="N71" sqref="N71"/>
    </sheetView>
  </sheetViews>
  <sheetFormatPr defaultRowHeight="14.4" x14ac:dyDescent="0.3"/>
  <cols>
    <col min="1" max="1" width="19.5546875" bestFit="1" customWidth="1"/>
    <col min="2" max="14" width="6.6640625" customWidth="1"/>
    <col min="15" max="17" width="4.88671875" bestFit="1" customWidth="1"/>
    <col min="18" max="18" width="18.109375" bestFit="1" customWidth="1"/>
    <col min="19" max="19" width="19.33203125" bestFit="1" customWidth="1"/>
    <col min="20" max="31" width="5.44140625" bestFit="1" customWidth="1"/>
    <col min="32" max="32" width="10.77734375" bestFit="1" customWidth="1"/>
    <col min="33" max="33" width="9.6640625" bestFit="1" customWidth="1"/>
    <col min="34" max="34" width="13.33203125" bestFit="1" customWidth="1"/>
    <col min="35" max="35" width="9.6640625" bestFit="1" customWidth="1"/>
    <col min="36" max="36" width="13.33203125" bestFit="1" customWidth="1"/>
    <col min="37" max="37" width="9.6640625" bestFit="1" customWidth="1"/>
    <col min="38" max="38" width="4.33203125" bestFit="1" customWidth="1"/>
    <col min="39" max="39" width="13.33203125" bestFit="1" customWidth="1"/>
    <col min="40" max="41" width="9.6640625" bestFit="1" customWidth="1"/>
    <col min="42" max="42" width="13.33203125" bestFit="1" customWidth="1"/>
    <col min="43" max="44" width="9.6640625" bestFit="1" customWidth="1"/>
    <col min="45" max="45" width="13.33203125" bestFit="1" customWidth="1"/>
    <col min="46" max="47" width="9.6640625" bestFit="1" customWidth="1"/>
    <col min="48" max="48" width="13.33203125" bestFit="1" customWidth="1"/>
    <col min="49" max="49" width="9.6640625" bestFit="1" customWidth="1"/>
    <col min="50" max="50" width="13.33203125" bestFit="1" customWidth="1"/>
    <col min="51" max="52" width="9.6640625" bestFit="1" customWidth="1"/>
    <col min="53" max="53" width="13.33203125" bestFit="1" customWidth="1"/>
    <col min="54" max="55" width="9.6640625" bestFit="1" customWidth="1"/>
    <col min="56" max="56" width="13.33203125" bestFit="1" customWidth="1"/>
    <col min="57" max="58" width="9.6640625" bestFit="1" customWidth="1"/>
    <col min="59" max="59" width="13.33203125" bestFit="1" customWidth="1"/>
    <col min="60" max="60" width="9.6640625" bestFit="1" customWidth="1"/>
    <col min="61" max="61" width="4.33203125" bestFit="1" customWidth="1"/>
    <col min="62" max="62" width="3.6640625" bestFit="1" customWidth="1"/>
    <col min="63" max="63" width="13.33203125" bestFit="1" customWidth="1"/>
    <col min="64" max="64" width="9.6640625" bestFit="1" customWidth="1"/>
    <col min="65" max="66" width="4.33203125" bestFit="1" customWidth="1"/>
    <col min="67" max="67" width="13.33203125" bestFit="1" customWidth="1"/>
    <col min="68" max="68" width="9.6640625" bestFit="1" customWidth="1"/>
    <col min="69" max="70" width="4.33203125" bestFit="1" customWidth="1"/>
    <col min="71" max="71" width="13.33203125" bestFit="1" customWidth="1"/>
    <col min="72" max="73" width="9.6640625" bestFit="1" customWidth="1"/>
    <col min="74" max="74" width="4" bestFit="1" customWidth="1"/>
    <col min="75" max="75" width="4.44140625" bestFit="1" customWidth="1"/>
    <col min="76" max="76" width="13.33203125" bestFit="1" customWidth="1"/>
    <col min="77" max="77" width="9.6640625" bestFit="1" customWidth="1"/>
    <col min="78" max="78" width="3.6640625" bestFit="1" customWidth="1"/>
    <col min="79" max="79" width="13.33203125" bestFit="1" customWidth="1"/>
    <col min="80" max="80" width="9.6640625" bestFit="1" customWidth="1"/>
    <col min="81" max="82" width="4.33203125" bestFit="1" customWidth="1"/>
    <col min="83" max="83" width="13.33203125" bestFit="1" customWidth="1"/>
    <col min="84" max="84" width="9.6640625" bestFit="1" customWidth="1"/>
    <col min="85" max="86" width="4.33203125" bestFit="1" customWidth="1"/>
    <col min="87" max="87" width="13.33203125" bestFit="1" customWidth="1"/>
    <col min="88" max="88" width="9.6640625" bestFit="1" customWidth="1"/>
    <col min="89" max="89" width="10.6640625" bestFit="1" customWidth="1"/>
    <col min="90" max="123" width="10.33203125" bestFit="1" customWidth="1"/>
    <col min="124" max="124" width="6.33203125" bestFit="1" customWidth="1"/>
    <col min="125" max="125" width="10.6640625" bestFit="1" customWidth="1"/>
  </cols>
  <sheetData>
    <row r="1" spans="1:32" x14ac:dyDescent="0.3">
      <c r="A1" s="20" t="s">
        <v>26</v>
      </c>
      <c r="B1" t="s">
        <v>1776</v>
      </c>
      <c r="R1" s="20" t="s">
        <v>26</v>
      </c>
      <c r="S1" t="s">
        <v>1776</v>
      </c>
    </row>
    <row r="2" spans="1:32" x14ac:dyDescent="0.3">
      <c r="A2" s="53" t="s">
        <v>1799</v>
      </c>
      <c r="B2" s="53">
        <v>2</v>
      </c>
      <c r="C2" s="53">
        <v>0</v>
      </c>
      <c r="D2" s="53">
        <v>0</v>
      </c>
      <c r="E2" s="53">
        <v>0</v>
      </c>
      <c r="F2" s="53">
        <v>1</v>
      </c>
      <c r="G2" s="53">
        <v>0</v>
      </c>
      <c r="H2" s="53">
        <v>1</v>
      </c>
      <c r="I2" s="53">
        <v>2</v>
      </c>
      <c r="J2" s="53">
        <v>6</v>
      </c>
      <c r="K2" s="53">
        <v>22</v>
      </c>
      <c r="L2" s="53">
        <v>9</v>
      </c>
      <c r="M2" s="53">
        <v>18</v>
      </c>
      <c r="N2" s="53">
        <v>4</v>
      </c>
      <c r="O2" s="53">
        <f>SUM(B2:N2)</f>
        <v>65</v>
      </c>
      <c r="R2" s="53" t="s">
        <v>1800</v>
      </c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</row>
    <row r="3" spans="1:32" x14ac:dyDescent="0.3">
      <c r="A3" s="20" t="s">
        <v>1778</v>
      </c>
      <c r="B3" s="20" t="s">
        <v>1779</v>
      </c>
      <c r="R3" s="20" t="s">
        <v>1778</v>
      </c>
      <c r="S3" s="20" t="s">
        <v>1779</v>
      </c>
    </row>
    <row r="4" spans="1:32" x14ac:dyDescent="0.3">
      <c r="A4" s="20" t="s">
        <v>1349</v>
      </c>
      <c r="B4" t="s">
        <v>1781</v>
      </c>
      <c r="C4" t="s">
        <v>1782</v>
      </c>
      <c r="D4" t="s">
        <v>1783</v>
      </c>
      <c r="E4" t="s">
        <v>1784</v>
      </c>
      <c r="F4" t="s">
        <v>1785</v>
      </c>
      <c r="G4" t="s">
        <v>1788</v>
      </c>
      <c r="H4" t="s">
        <v>1791</v>
      </c>
      <c r="I4" t="s">
        <v>1792</v>
      </c>
      <c r="J4" t="s">
        <v>1794</v>
      </c>
      <c r="K4" t="s">
        <v>1795</v>
      </c>
      <c r="L4" t="s">
        <v>1796</v>
      </c>
      <c r="M4" t="s">
        <v>1797</v>
      </c>
      <c r="N4" t="s">
        <v>1798</v>
      </c>
      <c r="O4" t="s">
        <v>1365</v>
      </c>
      <c r="R4" s="20" t="s">
        <v>1349</v>
      </c>
      <c r="S4" t="s">
        <v>1781</v>
      </c>
      <c r="T4" t="s">
        <v>1782</v>
      </c>
      <c r="U4" t="s">
        <v>1783</v>
      </c>
      <c r="V4" t="s">
        <v>1784</v>
      </c>
      <c r="W4" t="s">
        <v>1785</v>
      </c>
      <c r="X4" t="s">
        <v>1788</v>
      </c>
      <c r="Y4" t="s">
        <v>1791</v>
      </c>
      <c r="Z4" t="s">
        <v>1792</v>
      </c>
      <c r="AA4" t="s">
        <v>1794</v>
      </c>
      <c r="AB4" t="s">
        <v>1795</v>
      </c>
      <c r="AC4" t="s">
        <v>1796</v>
      </c>
      <c r="AD4" t="s">
        <v>1797</v>
      </c>
      <c r="AE4" t="s">
        <v>1798</v>
      </c>
      <c r="AF4" t="s">
        <v>1365</v>
      </c>
    </row>
    <row r="5" spans="1:32" x14ac:dyDescent="0.3">
      <c r="A5" s="21" t="s">
        <v>259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>
        <v>1</v>
      </c>
      <c r="M5" s="70"/>
      <c r="N5" s="70">
        <v>1</v>
      </c>
      <c r="O5" s="70">
        <v>2</v>
      </c>
      <c r="R5" s="21" t="s">
        <v>39</v>
      </c>
      <c r="S5">
        <v>1</v>
      </c>
      <c r="V5">
        <v>1</v>
      </c>
      <c r="W5">
        <v>1</v>
      </c>
      <c r="X5">
        <v>1</v>
      </c>
      <c r="AA5">
        <v>4</v>
      </c>
      <c r="AB5">
        <v>13</v>
      </c>
      <c r="AC5">
        <v>7</v>
      </c>
      <c r="AD5">
        <v>11</v>
      </c>
      <c r="AE5">
        <v>6</v>
      </c>
      <c r="AF5">
        <v>45</v>
      </c>
    </row>
    <row r="6" spans="1:32" x14ac:dyDescent="0.3">
      <c r="A6" s="21" t="s">
        <v>152</v>
      </c>
      <c r="B6" s="70"/>
      <c r="C6" s="70"/>
      <c r="D6" s="70"/>
      <c r="E6" s="70"/>
      <c r="F6" s="70"/>
      <c r="G6" s="70"/>
      <c r="H6" s="70"/>
      <c r="I6" s="70"/>
      <c r="J6" s="70"/>
      <c r="K6" s="70">
        <v>1</v>
      </c>
      <c r="L6" s="70"/>
      <c r="M6" s="70"/>
      <c r="N6" s="70"/>
      <c r="O6" s="70">
        <v>1</v>
      </c>
      <c r="R6" s="21" t="s">
        <v>177</v>
      </c>
      <c r="AB6">
        <v>1</v>
      </c>
      <c r="AC6">
        <v>1</v>
      </c>
      <c r="AD6">
        <v>2</v>
      </c>
      <c r="AE6">
        <v>1</v>
      </c>
      <c r="AF6">
        <v>5</v>
      </c>
    </row>
    <row r="7" spans="1:32" x14ac:dyDescent="0.3">
      <c r="A7" s="21" t="s">
        <v>164</v>
      </c>
      <c r="B7" s="70"/>
      <c r="C7" s="70"/>
      <c r="D7" s="70"/>
      <c r="E7" s="70"/>
      <c r="F7" s="70"/>
      <c r="G7" s="70"/>
      <c r="H7" s="70"/>
      <c r="I7" s="70"/>
      <c r="J7" s="70"/>
      <c r="K7" s="70">
        <v>1</v>
      </c>
      <c r="L7" s="70"/>
      <c r="M7" s="70"/>
      <c r="N7" s="70"/>
      <c r="O7" s="70">
        <v>1</v>
      </c>
      <c r="R7" s="21" t="s">
        <v>144</v>
      </c>
      <c r="AB7">
        <v>1</v>
      </c>
      <c r="AD7">
        <v>1</v>
      </c>
      <c r="AF7">
        <v>2</v>
      </c>
    </row>
    <row r="8" spans="1:32" x14ac:dyDescent="0.3">
      <c r="A8" s="21" t="s">
        <v>237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>
        <v>1</v>
      </c>
      <c r="M8" s="70"/>
      <c r="N8" s="70"/>
      <c r="O8" s="70">
        <v>1</v>
      </c>
      <c r="R8" s="21" t="s">
        <v>44</v>
      </c>
      <c r="S8">
        <v>1</v>
      </c>
      <c r="AB8">
        <v>6</v>
      </c>
      <c r="AC8">
        <v>2</v>
      </c>
      <c r="AD8">
        <v>4</v>
      </c>
      <c r="AE8">
        <v>1</v>
      </c>
      <c r="AF8">
        <v>14</v>
      </c>
    </row>
    <row r="9" spans="1:32" x14ac:dyDescent="0.3">
      <c r="A9" s="21" t="s">
        <v>347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>
        <v>1</v>
      </c>
      <c r="N9" s="70"/>
      <c r="O9" s="70">
        <v>1</v>
      </c>
      <c r="R9" s="21" t="s">
        <v>62</v>
      </c>
      <c r="W9">
        <v>1</v>
      </c>
      <c r="Y9">
        <v>1</v>
      </c>
      <c r="Z9">
        <v>2</v>
      </c>
      <c r="AA9">
        <v>7</v>
      </c>
      <c r="AB9">
        <v>6</v>
      </c>
      <c r="AC9">
        <v>4</v>
      </c>
      <c r="AD9">
        <v>5</v>
      </c>
      <c r="AE9">
        <v>1</v>
      </c>
      <c r="AF9">
        <v>27</v>
      </c>
    </row>
    <row r="10" spans="1:32" x14ac:dyDescent="0.3">
      <c r="A10" s="21" t="s">
        <v>368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>
        <v>1</v>
      </c>
      <c r="N10" s="70">
        <v>1</v>
      </c>
      <c r="O10" s="70">
        <v>2</v>
      </c>
      <c r="R10" s="21" t="s">
        <v>48</v>
      </c>
      <c r="T10">
        <v>1</v>
      </c>
      <c r="U10">
        <v>1</v>
      </c>
      <c r="V10">
        <v>1</v>
      </c>
      <c r="X10">
        <v>1</v>
      </c>
      <c r="AB10">
        <v>1</v>
      </c>
      <c r="AC10">
        <v>2</v>
      </c>
      <c r="AD10">
        <v>1</v>
      </c>
      <c r="AE10">
        <v>1</v>
      </c>
      <c r="AF10">
        <v>9</v>
      </c>
    </row>
    <row r="11" spans="1:32" x14ac:dyDescent="0.3">
      <c r="A11" s="21" t="s">
        <v>414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>
        <v>1</v>
      </c>
      <c r="O11" s="70">
        <v>1</v>
      </c>
      <c r="R11" s="21" t="s">
        <v>1365</v>
      </c>
      <c r="S11">
        <v>2</v>
      </c>
      <c r="T11">
        <v>1</v>
      </c>
      <c r="U11">
        <v>1</v>
      </c>
      <c r="V11">
        <v>2</v>
      </c>
      <c r="W11">
        <v>2</v>
      </c>
      <c r="X11">
        <v>2</v>
      </c>
      <c r="Y11">
        <v>1</v>
      </c>
      <c r="Z11">
        <v>2</v>
      </c>
      <c r="AA11">
        <v>11</v>
      </c>
      <c r="AB11">
        <v>28</v>
      </c>
      <c r="AC11">
        <v>16</v>
      </c>
      <c r="AD11">
        <v>24</v>
      </c>
      <c r="AE11">
        <v>10</v>
      </c>
      <c r="AF11">
        <v>102</v>
      </c>
    </row>
    <row r="12" spans="1:32" x14ac:dyDescent="0.3">
      <c r="A12" s="21" t="s">
        <v>209</v>
      </c>
      <c r="B12" s="70"/>
      <c r="C12" s="70"/>
      <c r="D12" s="70"/>
      <c r="E12" s="70"/>
      <c r="F12" s="70"/>
      <c r="G12" s="70"/>
      <c r="H12" s="70"/>
      <c r="I12" s="70"/>
      <c r="J12" s="70"/>
      <c r="K12" s="70">
        <v>1</v>
      </c>
      <c r="L12" s="70"/>
      <c r="M12" s="70"/>
      <c r="N12" s="70"/>
      <c r="O12" s="70">
        <v>1</v>
      </c>
    </row>
    <row r="13" spans="1:32" x14ac:dyDescent="0.3">
      <c r="A13" s="21" t="s">
        <v>180</v>
      </c>
      <c r="B13" s="70"/>
      <c r="C13" s="70"/>
      <c r="D13" s="70"/>
      <c r="E13" s="70"/>
      <c r="F13" s="70"/>
      <c r="G13" s="70"/>
      <c r="H13" s="70"/>
      <c r="I13" s="70"/>
      <c r="J13" s="70"/>
      <c r="K13" s="70">
        <v>2</v>
      </c>
      <c r="L13" s="70"/>
      <c r="M13" s="70"/>
      <c r="N13" s="70"/>
      <c r="O13" s="70">
        <v>2</v>
      </c>
    </row>
    <row r="14" spans="1:32" x14ac:dyDescent="0.3">
      <c r="A14" s="21" t="s">
        <v>364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>
        <v>1</v>
      </c>
      <c r="N14" s="70"/>
      <c r="O14" s="70">
        <v>1</v>
      </c>
    </row>
    <row r="15" spans="1:32" x14ac:dyDescent="0.3">
      <c r="A15" s="21" t="s">
        <v>327</v>
      </c>
      <c r="B15" s="70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>
        <v>1</v>
      </c>
      <c r="N15" s="70"/>
      <c r="O15" s="70">
        <v>1</v>
      </c>
    </row>
    <row r="16" spans="1:32" x14ac:dyDescent="0.3">
      <c r="A16" s="21" t="s">
        <v>114</v>
      </c>
      <c r="B16" s="70"/>
      <c r="C16" s="70"/>
      <c r="D16" s="70"/>
      <c r="E16" s="70"/>
      <c r="F16" s="70"/>
      <c r="G16" s="70"/>
      <c r="H16" s="70"/>
      <c r="I16" s="70"/>
      <c r="J16" s="70">
        <v>1</v>
      </c>
      <c r="K16" s="70"/>
      <c r="L16" s="70"/>
      <c r="M16" s="70">
        <v>1</v>
      </c>
      <c r="N16" s="70"/>
      <c r="O16" s="70">
        <v>2</v>
      </c>
    </row>
    <row r="17" spans="1:15" x14ac:dyDescent="0.3">
      <c r="A17" s="21" t="s">
        <v>96</v>
      </c>
      <c r="B17" s="70"/>
      <c r="C17" s="70"/>
      <c r="D17" s="70"/>
      <c r="E17" s="70"/>
      <c r="F17" s="70"/>
      <c r="G17" s="70"/>
      <c r="H17" s="70"/>
      <c r="I17" s="70"/>
      <c r="J17" s="70">
        <v>1</v>
      </c>
      <c r="K17" s="70"/>
      <c r="L17" s="70">
        <v>1</v>
      </c>
      <c r="M17" s="70"/>
      <c r="N17" s="70">
        <v>1</v>
      </c>
      <c r="O17" s="70">
        <v>3</v>
      </c>
    </row>
    <row r="18" spans="1:15" x14ac:dyDescent="0.3">
      <c r="A18" s="21" t="s">
        <v>135</v>
      </c>
      <c r="B18" s="70"/>
      <c r="C18" s="70"/>
      <c r="D18" s="70"/>
      <c r="E18" s="70"/>
      <c r="F18" s="70"/>
      <c r="G18" s="70"/>
      <c r="H18" s="70"/>
      <c r="I18" s="70"/>
      <c r="J18" s="70"/>
      <c r="K18" s="70">
        <v>1</v>
      </c>
      <c r="L18" s="70"/>
      <c r="M18" s="70"/>
      <c r="N18" s="70"/>
      <c r="O18" s="70">
        <v>1</v>
      </c>
    </row>
    <row r="19" spans="1:15" x14ac:dyDescent="0.3">
      <c r="A19" s="21" t="s">
        <v>388</v>
      </c>
      <c r="B19" s="70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>
        <v>1</v>
      </c>
      <c r="O19" s="70">
        <v>1</v>
      </c>
    </row>
    <row r="20" spans="1:15" x14ac:dyDescent="0.3">
      <c r="A20" s="21" t="s">
        <v>377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>
        <v>1</v>
      </c>
      <c r="N20" s="70"/>
      <c r="O20" s="70">
        <v>1</v>
      </c>
    </row>
    <row r="21" spans="1:15" x14ac:dyDescent="0.3">
      <c r="A21" s="21" t="s">
        <v>169</v>
      </c>
      <c r="B21" s="70"/>
      <c r="C21" s="70"/>
      <c r="D21" s="70"/>
      <c r="E21" s="70"/>
      <c r="F21" s="70"/>
      <c r="G21" s="70"/>
      <c r="H21" s="70"/>
      <c r="I21" s="70"/>
      <c r="J21" s="70"/>
      <c r="K21" s="70">
        <v>1</v>
      </c>
      <c r="L21" s="70"/>
      <c r="M21" s="70"/>
      <c r="N21" s="70"/>
      <c r="O21" s="70">
        <v>1</v>
      </c>
    </row>
    <row r="22" spans="1:15" x14ac:dyDescent="0.3">
      <c r="A22" s="21" t="s">
        <v>398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>
        <v>1</v>
      </c>
      <c r="O22" s="70">
        <v>1</v>
      </c>
    </row>
    <row r="23" spans="1:15" x14ac:dyDescent="0.3">
      <c r="A23" s="21" t="s">
        <v>278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>
        <v>1</v>
      </c>
      <c r="M23" s="70"/>
      <c r="N23" s="70"/>
      <c r="O23" s="70">
        <v>1</v>
      </c>
    </row>
    <row r="24" spans="1:15" x14ac:dyDescent="0.3">
      <c r="A24" s="21" t="s">
        <v>402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>
        <v>1</v>
      </c>
      <c r="O24" s="70">
        <v>1</v>
      </c>
    </row>
    <row r="25" spans="1:15" x14ac:dyDescent="0.3">
      <c r="A25" s="21" t="s">
        <v>372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>
        <v>1</v>
      </c>
      <c r="N25" s="70"/>
      <c r="O25" s="70">
        <v>1</v>
      </c>
    </row>
    <row r="26" spans="1:15" x14ac:dyDescent="0.3">
      <c r="A26" s="21" t="s">
        <v>357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>
        <v>1</v>
      </c>
      <c r="N26" s="70"/>
      <c r="O26" s="70">
        <v>1</v>
      </c>
    </row>
    <row r="27" spans="1:15" x14ac:dyDescent="0.3">
      <c r="A27" s="21" t="s">
        <v>197</v>
      </c>
      <c r="B27" s="70"/>
      <c r="C27" s="70"/>
      <c r="D27" s="70"/>
      <c r="E27" s="70"/>
      <c r="F27" s="70"/>
      <c r="G27" s="70"/>
      <c r="H27" s="70"/>
      <c r="I27" s="70"/>
      <c r="J27" s="70"/>
      <c r="K27" s="70">
        <v>1</v>
      </c>
      <c r="L27" s="70"/>
      <c r="M27" s="70"/>
      <c r="N27" s="70"/>
      <c r="O27" s="70">
        <v>1</v>
      </c>
    </row>
    <row r="28" spans="1:15" x14ac:dyDescent="0.3">
      <c r="A28" s="21" t="s">
        <v>324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>
        <v>1</v>
      </c>
      <c r="N28" s="70"/>
      <c r="O28" s="70">
        <v>1</v>
      </c>
    </row>
    <row r="29" spans="1:15" x14ac:dyDescent="0.3">
      <c r="A29" s="21" t="s">
        <v>267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>
        <v>1</v>
      </c>
      <c r="M29" s="70"/>
      <c r="N29" s="70"/>
      <c r="O29" s="70">
        <v>1</v>
      </c>
    </row>
    <row r="30" spans="1:15" x14ac:dyDescent="0.3">
      <c r="A30" s="21" t="s">
        <v>201</v>
      </c>
      <c r="B30" s="70"/>
      <c r="C30" s="70"/>
      <c r="D30" s="70"/>
      <c r="E30" s="70"/>
      <c r="F30" s="70"/>
      <c r="G30" s="70"/>
      <c r="H30" s="70"/>
      <c r="I30" s="70"/>
      <c r="J30" s="70"/>
      <c r="K30" s="70">
        <v>1</v>
      </c>
      <c r="L30" s="70"/>
      <c r="M30" s="70"/>
      <c r="N30" s="70">
        <v>1</v>
      </c>
      <c r="O30" s="70">
        <v>2</v>
      </c>
    </row>
    <row r="31" spans="1:15" x14ac:dyDescent="0.3">
      <c r="A31" s="21" t="s">
        <v>155</v>
      </c>
      <c r="B31" s="70"/>
      <c r="C31" s="70"/>
      <c r="D31" s="70"/>
      <c r="E31" s="70"/>
      <c r="F31" s="70"/>
      <c r="G31" s="70"/>
      <c r="H31" s="70"/>
      <c r="I31" s="70"/>
      <c r="J31" s="70"/>
      <c r="K31" s="70">
        <v>1</v>
      </c>
      <c r="L31" s="70"/>
      <c r="M31" s="70"/>
      <c r="N31" s="70"/>
      <c r="O31" s="70">
        <v>1</v>
      </c>
    </row>
    <row r="32" spans="1:15" x14ac:dyDescent="0.3">
      <c r="A32" s="21" t="s">
        <v>176</v>
      </c>
      <c r="B32" s="70"/>
      <c r="C32" s="70"/>
      <c r="D32" s="70"/>
      <c r="E32" s="70"/>
      <c r="F32" s="70"/>
      <c r="G32" s="70"/>
      <c r="H32" s="70"/>
      <c r="I32" s="70"/>
      <c r="J32" s="70"/>
      <c r="K32" s="70">
        <v>1</v>
      </c>
      <c r="L32" s="70"/>
      <c r="M32" s="70"/>
      <c r="N32" s="70"/>
      <c r="O32" s="70">
        <v>1</v>
      </c>
    </row>
    <row r="33" spans="1:15" x14ac:dyDescent="0.3">
      <c r="A33" s="21" t="s">
        <v>399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>
        <v>1</v>
      </c>
      <c r="O33" s="70">
        <v>1</v>
      </c>
    </row>
    <row r="34" spans="1:15" x14ac:dyDescent="0.3">
      <c r="A34" s="21" t="s">
        <v>110</v>
      </c>
      <c r="B34" s="70"/>
      <c r="C34" s="70"/>
      <c r="D34" s="70"/>
      <c r="E34" s="70"/>
      <c r="F34" s="70"/>
      <c r="G34" s="70"/>
      <c r="H34" s="70"/>
      <c r="I34" s="70"/>
      <c r="J34" s="70">
        <v>1</v>
      </c>
      <c r="K34" s="70"/>
      <c r="L34" s="70"/>
      <c r="M34" s="70"/>
      <c r="N34" s="70"/>
      <c r="O34" s="70">
        <v>1</v>
      </c>
    </row>
    <row r="35" spans="1:15" x14ac:dyDescent="0.3">
      <c r="A35" s="21" t="s">
        <v>226</v>
      </c>
      <c r="B35" s="70"/>
      <c r="C35" s="70"/>
      <c r="D35" s="70"/>
      <c r="E35" s="70"/>
      <c r="F35" s="70"/>
      <c r="G35" s="70"/>
      <c r="H35" s="70"/>
      <c r="I35" s="70"/>
      <c r="J35" s="70"/>
      <c r="K35" s="70">
        <v>1</v>
      </c>
      <c r="L35" s="70"/>
      <c r="M35" s="70"/>
      <c r="N35" s="70"/>
      <c r="O35" s="70">
        <v>1</v>
      </c>
    </row>
    <row r="36" spans="1:15" x14ac:dyDescent="0.3">
      <c r="A36" s="21" t="s">
        <v>148</v>
      </c>
      <c r="B36" s="70"/>
      <c r="C36" s="70"/>
      <c r="D36" s="70"/>
      <c r="E36" s="70"/>
      <c r="F36" s="70"/>
      <c r="G36" s="70"/>
      <c r="H36" s="70"/>
      <c r="I36" s="70"/>
      <c r="J36" s="70"/>
      <c r="K36" s="70">
        <v>1</v>
      </c>
      <c r="L36" s="70"/>
      <c r="M36" s="70"/>
      <c r="N36" s="70"/>
      <c r="O36" s="70">
        <v>1</v>
      </c>
    </row>
    <row r="37" spans="1:15" x14ac:dyDescent="0.3">
      <c r="A37" s="21" t="s">
        <v>282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>
        <v>1</v>
      </c>
      <c r="M37" s="70"/>
      <c r="N37" s="70">
        <v>1</v>
      </c>
      <c r="O37" s="70">
        <v>2</v>
      </c>
    </row>
    <row r="38" spans="1:15" x14ac:dyDescent="0.3">
      <c r="A38" s="21" t="s">
        <v>312</v>
      </c>
      <c r="B38" s="70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>
        <v>1</v>
      </c>
      <c r="N38" s="70"/>
      <c r="O38" s="70">
        <v>1</v>
      </c>
    </row>
    <row r="39" spans="1:15" x14ac:dyDescent="0.3">
      <c r="A39" s="21" t="s">
        <v>234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>
        <v>1</v>
      </c>
      <c r="M39" s="70"/>
      <c r="N39" s="70"/>
      <c r="O39" s="70">
        <v>1</v>
      </c>
    </row>
    <row r="40" spans="1:15" x14ac:dyDescent="0.3">
      <c r="A40" s="21" t="s">
        <v>185</v>
      </c>
      <c r="B40" s="70"/>
      <c r="C40" s="70"/>
      <c r="D40" s="70"/>
      <c r="E40" s="70"/>
      <c r="F40" s="70"/>
      <c r="G40" s="70"/>
      <c r="H40" s="70"/>
      <c r="I40" s="70"/>
      <c r="J40" s="70"/>
      <c r="K40" s="70">
        <v>1</v>
      </c>
      <c r="L40" s="70"/>
      <c r="M40" s="70"/>
      <c r="N40" s="70"/>
      <c r="O40" s="70">
        <v>1</v>
      </c>
    </row>
    <row r="41" spans="1:15" x14ac:dyDescent="0.3">
      <c r="A41" s="21" t="s">
        <v>361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>
        <v>1</v>
      </c>
      <c r="N41" s="70"/>
      <c r="O41" s="70">
        <v>1</v>
      </c>
    </row>
    <row r="42" spans="1:15" x14ac:dyDescent="0.3">
      <c r="A42" s="21" t="s">
        <v>38</v>
      </c>
      <c r="B42" s="70">
        <v>1</v>
      </c>
      <c r="C42" s="70"/>
      <c r="D42" s="70"/>
      <c r="E42" s="70">
        <v>1</v>
      </c>
      <c r="F42" s="70">
        <v>1</v>
      </c>
      <c r="G42" s="70">
        <v>1</v>
      </c>
      <c r="H42" s="70"/>
      <c r="I42" s="70"/>
      <c r="J42" s="70">
        <v>1</v>
      </c>
      <c r="K42" s="70">
        <v>1</v>
      </c>
      <c r="L42" s="70">
        <v>1</v>
      </c>
      <c r="M42" s="70">
        <v>2</v>
      </c>
      <c r="N42" s="70">
        <v>2</v>
      </c>
      <c r="O42" s="70">
        <v>11</v>
      </c>
    </row>
    <row r="43" spans="1:15" x14ac:dyDescent="0.3">
      <c r="A43" s="21" t="s">
        <v>91</v>
      </c>
      <c r="B43" s="70"/>
      <c r="C43" s="70"/>
      <c r="D43" s="70"/>
      <c r="E43" s="70"/>
      <c r="F43" s="70"/>
      <c r="G43" s="70"/>
      <c r="H43" s="70"/>
      <c r="I43" s="70"/>
      <c r="J43" s="70">
        <v>1</v>
      </c>
      <c r="K43" s="70"/>
      <c r="L43" s="70"/>
      <c r="M43" s="70"/>
      <c r="N43" s="70"/>
      <c r="O43" s="70">
        <v>1</v>
      </c>
    </row>
    <row r="44" spans="1:15" x14ac:dyDescent="0.3">
      <c r="A44" s="21" t="s">
        <v>287</v>
      </c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>
        <v>1</v>
      </c>
      <c r="M44" s="70"/>
      <c r="N44" s="70"/>
      <c r="O44" s="70">
        <v>1</v>
      </c>
    </row>
    <row r="45" spans="1:15" x14ac:dyDescent="0.3">
      <c r="A45" s="21" t="s">
        <v>61</v>
      </c>
      <c r="B45" s="70"/>
      <c r="C45" s="70"/>
      <c r="D45" s="70"/>
      <c r="E45" s="70"/>
      <c r="F45" s="70">
        <v>1</v>
      </c>
      <c r="G45" s="70"/>
      <c r="H45" s="70"/>
      <c r="I45" s="70"/>
      <c r="J45" s="70">
        <v>2</v>
      </c>
      <c r="K45" s="70">
        <v>1</v>
      </c>
      <c r="L45" s="70"/>
      <c r="M45" s="70"/>
      <c r="N45" s="70">
        <v>1</v>
      </c>
      <c r="O45" s="70">
        <v>5</v>
      </c>
    </row>
    <row r="46" spans="1:15" x14ac:dyDescent="0.3">
      <c r="A46" s="21" t="s">
        <v>139</v>
      </c>
      <c r="B46" s="70"/>
      <c r="C46" s="70"/>
      <c r="D46" s="70"/>
      <c r="E46" s="70"/>
      <c r="F46" s="70"/>
      <c r="G46" s="70"/>
      <c r="H46" s="70"/>
      <c r="I46" s="70"/>
      <c r="J46" s="70"/>
      <c r="K46" s="70">
        <v>1</v>
      </c>
      <c r="L46" s="70"/>
      <c r="M46" s="70"/>
      <c r="N46" s="70"/>
      <c r="O46" s="70">
        <v>1</v>
      </c>
    </row>
    <row r="47" spans="1:15" x14ac:dyDescent="0.3">
      <c r="A47" s="21" t="s">
        <v>308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>
        <v>1</v>
      </c>
      <c r="N47" s="70"/>
      <c r="O47" s="70">
        <v>1</v>
      </c>
    </row>
    <row r="48" spans="1:15" x14ac:dyDescent="0.3">
      <c r="A48" s="21" t="s">
        <v>173</v>
      </c>
      <c r="B48" s="70"/>
      <c r="C48" s="70"/>
      <c r="D48" s="70"/>
      <c r="E48" s="70"/>
      <c r="F48" s="70"/>
      <c r="G48" s="70"/>
      <c r="H48" s="70"/>
      <c r="I48" s="70"/>
      <c r="J48" s="70"/>
      <c r="K48" s="70">
        <v>1</v>
      </c>
      <c r="L48" s="70"/>
      <c r="M48" s="70"/>
      <c r="N48" s="70"/>
      <c r="O48" s="70">
        <v>1</v>
      </c>
    </row>
    <row r="49" spans="1:15" x14ac:dyDescent="0.3">
      <c r="A49" s="21" t="s">
        <v>79</v>
      </c>
      <c r="B49" s="70"/>
      <c r="C49" s="70"/>
      <c r="D49" s="70"/>
      <c r="E49" s="70"/>
      <c r="F49" s="70"/>
      <c r="G49" s="70"/>
      <c r="H49" s="70"/>
      <c r="I49" s="70">
        <v>1</v>
      </c>
      <c r="J49" s="70"/>
      <c r="K49" s="70">
        <v>1</v>
      </c>
      <c r="L49" s="70"/>
      <c r="M49" s="70"/>
      <c r="N49" s="70">
        <v>1</v>
      </c>
      <c r="O49" s="70">
        <v>3</v>
      </c>
    </row>
    <row r="50" spans="1:15" x14ac:dyDescent="0.3">
      <c r="A50" s="21" t="s">
        <v>43</v>
      </c>
      <c r="B50" s="70">
        <v>1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>
        <v>1</v>
      </c>
    </row>
    <row r="51" spans="1:15" x14ac:dyDescent="0.3">
      <c r="A51" s="21" t="s">
        <v>86</v>
      </c>
      <c r="B51" s="70"/>
      <c r="C51" s="70"/>
      <c r="D51" s="70"/>
      <c r="E51" s="70"/>
      <c r="F51" s="70"/>
      <c r="G51" s="70"/>
      <c r="H51" s="70"/>
      <c r="I51" s="70"/>
      <c r="J51" s="70">
        <v>1</v>
      </c>
      <c r="K51" s="70"/>
      <c r="L51" s="70"/>
      <c r="M51" s="70">
        <v>1</v>
      </c>
      <c r="N51" s="70"/>
      <c r="O51" s="70">
        <v>2</v>
      </c>
    </row>
    <row r="52" spans="1:15" x14ac:dyDescent="0.3">
      <c r="A52" s="21" t="s">
        <v>70</v>
      </c>
      <c r="B52" s="70"/>
      <c r="C52" s="70"/>
      <c r="D52" s="70"/>
      <c r="E52" s="70"/>
      <c r="F52" s="70"/>
      <c r="G52" s="70"/>
      <c r="H52" s="70">
        <v>1</v>
      </c>
      <c r="I52" s="70"/>
      <c r="J52" s="70">
        <v>2</v>
      </c>
      <c r="K52" s="70"/>
      <c r="L52" s="70">
        <v>1</v>
      </c>
      <c r="M52" s="70"/>
      <c r="N52" s="70"/>
      <c r="O52" s="70">
        <v>4</v>
      </c>
    </row>
    <row r="53" spans="1:15" x14ac:dyDescent="0.3">
      <c r="A53" s="21" t="s">
        <v>127</v>
      </c>
      <c r="B53" s="70"/>
      <c r="C53" s="70"/>
      <c r="D53" s="70"/>
      <c r="E53" s="70"/>
      <c r="F53" s="70"/>
      <c r="G53" s="70"/>
      <c r="H53" s="70"/>
      <c r="I53" s="70"/>
      <c r="J53" s="70"/>
      <c r="K53" s="70">
        <v>1</v>
      </c>
      <c r="L53" s="70"/>
      <c r="M53" s="70"/>
      <c r="N53" s="70"/>
      <c r="O53" s="70">
        <v>1</v>
      </c>
    </row>
    <row r="54" spans="1:15" x14ac:dyDescent="0.3">
      <c r="A54" s="21" t="s">
        <v>343</v>
      </c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>
        <v>1</v>
      </c>
      <c r="N54" s="70"/>
      <c r="O54" s="70">
        <v>1</v>
      </c>
    </row>
    <row r="55" spans="1:15" x14ac:dyDescent="0.3">
      <c r="A55" s="21" t="s">
        <v>298</v>
      </c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>
        <v>1</v>
      </c>
      <c r="N55" s="70"/>
      <c r="O55" s="70">
        <v>1</v>
      </c>
    </row>
    <row r="56" spans="1:15" x14ac:dyDescent="0.3">
      <c r="A56" s="21" t="s">
        <v>75</v>
      </c>
      <c r="B56" s="70"/>
      <c r="C56" s="70"/>
      <c r="D56" s="70"/>
      <c r="E56" s="70"/>
      <c r="F56" s="70"/>
      <c r="G56" s="70"/>
      <c r="H56" s="70"/>
      <c r="I56" s="70">
        <v>1</v>
      </c>
      <c r="J56" s="70"/>
      <c r="K56" s="70">
        <v>1</v>
      </c>
      <c r="L56" s="70"/>
      <c r="M56" s="70">
        <v>1</v>
      </c>
      <c r="N56" s="70"/>
      <c r="O56" s="70">
        <v>3</v>
      </c>
    </row>
    <row r="57" spans="1:15" x14ac:dyDescent="0.3">
      <c r="A57" s="21" t="s">
        <v>335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>
        <v>1</v>
      </c>
      <c r="N57" s="70"/>
      <c r="O57" s="70">
        <v>1</v>
      </c>
    </row>
    <row r="58" spans="1:15" x14ac:dyDescent="0.3">
      <c r="A58" s="21" t="s">
        <v>101</v>
      </c>
      <c r="B58" s="70"/>
      <c r="C58" s="70"/>
      <c r="D58" s="70"/>
      <c r="E58" s="70"/>
      <c r="F58" s="70"/>
      <c r="G58" s="70"/>
      <c r="H58" s="70"/>
      <c r="I58" s="70"/>
      <c r="J58" s="70">
        <v>1</v>
      </c>
      <c r="K58" s="70"/>
      <c r="L58" s="70"/>
      <c r="M58" s="70"/>
      <c r="N58" s="70"/>
      <c r="O58" s="70">
        <v>1</v>
      </c>
    </row>
    <row r="59" spans="1:15" x14ac:dyDescent="0.3">
      <c r="A59" s="21" t="s">
        <v>248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>
        <v>1</v>
      </c>
      <c r="M59" s="70"/>
      <c r="N59" s="70"/>
      <c r="O59" s="70">
        <v>1</v>
      </c>
    </row>
    <row r="60" spans="1:15" x14ac:dyDescent="0.3">
      <c r="A60" s="21" t="s">
        <v>274</v>
      </c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>
        <v>1</v>
      </c>
      <c r="M60" s="70"/>
      <c r="N60" s="70"/>
      <c r="O60" s="70">
        <v>1</v>
      </c>
    </row>
    <row r="61" spans="1:15" x14ac:dyDescent="0.3">
      <c r="A61" s="21" t="s">
        <v>143</v>
      </c>
      <c r="B61" s="70"/>
      <c r="C61" s="70"/>
      <c r="D61" s="70"/>
      <c r="E61" s="70"/>
      <c r="F61" s="70"/>
      <c r="G61" s="70"/>
      <c r="H61" s="70"/>
      <c r="I61" s="70"/>
      <c r="J61" s="70"/>
      <c r="K61" s="70">
        <v>1</v>
      </c>
      <c r="L61" s="70"/>
      <c r="M61" s="70"/>
      <c r="N61" s="70"/>
      <c r="O61" s="70">
        <v>1</v>
      </c>
    </row>
    <row r="62" spans="1:15" x14ac:dyDescent="0.3">
      <c r="A62" s="21" t="s">
        <v>219</v>
      </c>
      <c r="B62" s="70"/>
      <c r="C62" s="70"/>
      <c r="D62" s="70"/>
      <c r="E62" s="70"/>
      <c r="F62" s="70"/>
      <c r="G62" s="70"/>
      <c r="H62" s="70"/>
      <c r="I62" s="70"/>
      <c r="J62" s="70"/>
      <c r="K62" s="70">
        <v>1</v>
      </c>
      <c r="L62" s="70">
        <v>1</v>
      </c>
      <c r="M62" s="70"/>
      <c r="N62" s="70"/>
      <c r="O62" s="70">
        <v>2</v>
      </c>
    </row>
    <row r="63" spans="1:15" x14ac:dyDescent="0.3">
      <c r="A63" s="21" t="s">
        <v>48</v>
      </c>
      <c r="B63" s="70"/>
      <c r="C63" s="70">
        <v>1</v>
      </c>
      <c r="D63" s="70">
        <v>1</v>
      </c>
      <c r="E63" s="70">
        <v>1</v>
      </c>
      <c r="F63" s="70"/>
      <c r="G63" s="70">
        <v>1</v>
      </c>
      <c r="H63" s="70"/>
      <c r="I63" s="70"/>
      <c r="J63" s="70"/>
      <c r="K63" s="70">
        <v>1</v>
      </c>
      <c r="L63" s="70">
        <v>2</v>
      </c>
      <c r="M63" s="70">
        <v>1</v>
      </c>
      <c r="N63" s="70">
        <v>3</v>
      </c>
      <c r="O63" s="70">
        <v>11</v>
      </c>
    </row>
    <row r="64" spans="1:15" x14ac:dyDescent="0.3">
      <c r="A64" s="21" t="s">
        <v>158</v>
      </c>
      <c r="B64" s="70"/>
      <c r="C64" s="70"/>
      <c r="D64" s="70"/>
      <c r="E64" s="70"/>
      <c r="F64" s="70"/>
      <c r="G64" s="70"/>
      <c r="H64" s="70"/>
      <c r="I64" s="70"/>
      <c r="J64" s="70"/>
      <c r="K64" s="70">
        <v>1</v>
      </c>
      <c r="L64" s="70">
        <v>1</v>
      </c>
      <c r="M64" s="70"/>
      <c r="N64" s="70"/>
      <c r="O64" s="70">
        <v>2</v>
      </c>
    </row>
    <row r="65" spans="1:15" x14ac:dyDescent="0.3">
      <c r="A65" s="21" t="s">
        <v>213</v>
      </c>
      <c r="B65" s="70"/>
      <c r="C65" s="70"/>
      <c r="D65" s="70"/>
      <c r="E65" s="70"/>
      <c r="F65" s="70"/>
      <c r="G65" s="70"/>
      <c r="H65" s="70"/>
      <c r="I65" s="70"/>
      <c r="J65" s="70"/>
      <c r="K65" s="70">
        <v>1</v>
      </c>
      <c r="L65" s="70"/>
      <c r="M65" s="70"/>
      <c r="N65" s="70"/>
      <c r="O65" s="70">
        <v>1</v>
      </c>
    </row>
    <row r="66" spans="1:15" x14ac:dyDescent="0.3">
      <c r="A66" s="21" t="s">
        <v>131</v>
      </c>
      <c r="B66" s="70"/>
      <c r="C66" s="70"/>
      <c r="D66" s="70"/>
      <c r="E66" s="70"/>
      <c r="F66" s="70"/>
      <c r="G66" s="70"/>
      <c r="H66" s="70"/>
      <c r="I66" s="70"/>
      <c r="J66" s="70"/>
      <c r="K66" s="70">
        <v>1</v>
      </c>
      <c r="L66" s="70"/>
      <c r="M66" s="70"/>
      <c r="N66" s="70"/>
      <c r="O66" s="70">
        <v>1</v>
      </c>
    </row>
    <row r="67" spans="1:15" x14ac:dyDescent="0.3">
      <c r="A67" s="21" t="s">
        <v>320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>
        <v>1</v>
      </c>
      <c r="N67" s="70"/>
      <c r="O67" s="70">
        <v>1</v>
      </c>
    </row>
    <row r="68" spans="1:15" x14ac:dyDescent="0.3">
      <c r="A68" s="21" t="s">
        <v>304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>
        <v>1</v>
      </c>
      <c r="N68" s="70"/>
      <c r="O68" s="70">
        <v>1</v>
      </c>
    </row>
    <row r="69" spans="1:15" x14ac:dyDescent="0.3">
      <c r="A69" s="21" t="s">
        <v>330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>
        <v>1</v>
      </c>
      <c r="N69" s="70"/>
      <c r="O69" s="70">
        <v>1</v>
      </c>
    </row>
    <row r="70" spans="1:15" x14ac:dyDescent="0.3">
      <c r="A70" s="21" t="s">
        <v>205</v>
      </c>
      <c r="B70" s="70"/>
      <c r="C70" s="70"/>
      <c r="D70" s="70"/>
      <c r="E70" s="70"/>
      <c r="F70" s="70"/>
      <c r="G70" s="70"/>
      <c r="H70" s="70"/>
      <c r="I70" s="70"/>
      <c r="J70" s="70"/>
      <c r="K70" s="70">
        <v>1</v>
      </c>
      <c r="L70" s="70"/>
      <c r="M70" s="70"/>
      <c r="N70" s="70"/>
      <c r="O70" s="70">
        <v>1</v>
      </c>
    </row>
    <row r="71" spans="1:15" x14ac:dyDescent="0.3">
      <c r="A71" s="21" t="s">
        <v>354</v>
      </c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>
        <v>1</v>
      </c>
      <c r="N71" s="70"/>
      <c r="O71" s="70">
        <v>1</v>
      </c>
    </row>
    <row r="72" spans="1:15" x14ac:dyDescent="0.3">
      <c r="A72" s="21" t="s">
        <v>1365</v>
      </c>
      <c r="B72" s="70">
        <v>2</v>
      </c>
      <c r="C72" s="70">
        <v>1</v>
      </c>
      <c r="D72" s="70">
        <v>1</v>
      </c>
      <c r="E72" s="70">
        <v>2</v>
      </c>
      <c r="F72" s="70">
        <v>2</v>
      </c>
      <c r="G72" s="70">
        <v>2</v>
      </c>
      <c r="H72" s="70">
        <v>1</v>
      </c>
      <c r="I72" s="70">
        <v>2</v>
      </c>
      <c r="J72" s="70">
        <v>11</v>
      </c>
      <c r="K72" s="70">
        <v>28</v>
      </c>
      <c r="L72" s="70">
        <v>16</v>
      </c>
      <c r="M72" s="70">
        <v>24</v>
      </c>
      <c r="N72" s="70">
        <v>17</v>
      </c>
      <c r="O72" s="70">
        <v>109</v>
      </c>
    </row>
  </sheetData>
  <pageMargins left="0.7" right="0.7" top="0.75" bottom="0.75" header="0.3" footer="0.3"/>
  <pageSetup paperSize="9" orientation="portrait" horizontalDpi="1200" verticalDpi="12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Overblik</vt:lpstr>
      <vt:lpstr>Marathon</vt:lpstr>
      <vt:lpstr>Halvmarathon</vt:lpstr>
      <vt:lpstr>Andre løb</vt:lpstr>
      <vt:lpstr>Dato - Oversigt</vt:lpstr>
      <vt:lpstr>Løbsdatoer</vt:lpstr>
      <vt:lpstr>Halv - Statistik</vt:lpstr>
      <vt:lpstr>Hel - Statistik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Morten</dc:creator>
  <cp:keywords/>
  <dc:description/>
  <cp:lastModifiedBy>Morten Brogaard Jakobsen</cp:lastModifiedBy>
  <cp:revision/>
  <dcterms:created xsi:type="dcterms:W3CDTF">2018-12-26T11:38:23Z</dcterms:created>
  <dcterms:modified xsi:type="dcterms:W3CDTF">2026-07-04T19:59:42Z</dcterms:modified>
  <cp:category/>
  <cp:contentStatus/>
</cp:coreProperties>
</file>